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8680" yWindow="65416" windowWidth="29040" windowHeight="17640" tabRatio="736" activeTab="0"/>
  </bookViews>
  <sheets>
    <sheet name="Wochensummen" sheetId="4" r:id="rId1"/>
    <sheet name="Täglich pro Woche" sheetId="5" r:id="rId2"/>
    <sheet name="Einzelnachweis 27.01.2020" sheetId="42" r:id="rId3"/>
    <sheet name="Einzelnachweis 28.01.2020" sheetId="43" r:id="rId4"/>
    <sheet name="Einzelnachweis 29.01.2020" sheetId="41" r:id="rId5"/>
    <sheet name="Einzelnachweis 30.01.2020" sheetId="44" r:id="rId6"/>
    <sheet name="Einzelnachweis 31.01.2020" sheetId="45" r:id="rId7"/>
  </sheets>
  <definedNames/>
  <calcPr calcId="152511"/>
  <extLst/>
</workbook>
</file>

<file path=xl/sharedStrings.xml><?xml version="1.0" encoding="utf-8"?>
<sst xmlns="http://schemas.openxmlformats.org/spreadsheetml/2006/main" count="398" uniqueCount="42">
  <si>
    <t>Datum</t>
  </si>
  <si>
    <t>zurückgekaufte Aktien (Stück)</t>
  </si>
  <si>
    <t>Kurswert gesamt (in Euro)</t>
  </si>
  <si>
    <t>Durchschnittspreis (in EURO)</t>
  </si>
  <si>
    <t>Aktienrückkauf:</t>
  </si>
  <si>
    <t>ISIN:</t>
  </si>
  <si>
    <t>DE0006569908</t>
  </si>
  <si>
    <t>Rückkaufsgegenwert: (bis zu)</t>
  </si>
  <si>
    <t>Anteil des Rückkaufs am Grundkapital</t>
  </si>
  <si>
    <t>Grundkapital (Stück)</t>
  </si>
  <si>
    <t>MLP SE</t>
  </si>
  <si>
    <t>bisher zurückgekauft EURO:</t>
  </si>
  <si>
    <t>offener Rückkauf EURO max.:</t>
  </si>
  <si>
    <t>offene Stückzahl max.:</t>
  </si>
  <si>
    <t>Kauf(K)/Verkauf(V)</t>
  </si>
  <si>
    <t>Stückzahl</t>
  </si>
  <si>
    <t>Kurs</t>
  </si>
  <si>
    <t>Währung</t>
  </si>
  <si>
    <t>Markt</t>
  </si>
  <si>
    <t>EURO</t>
  </si>
  <si>
    <t>XETRA</t>
  </si>
  <si>
    <t>Kauf</t>
  </si>
  <si>
    <t>Datum (Woche)</t>
  </si>
  <si>
    <t>Euro</t>
  </si>
  <si>
    <t>Xetra</t>
  </si>
  <si>
    <t>K</t>
  </si>
  <si>
    <t>Handelsdatum</t>
  </si>
  <si>
    <t>Handelszeit</t>
  </si>
  <si>
    <t>Wochensumme:</t>
  </si>
  <si>
    <t>Summe Rückkauf total:</t>
  </si>
  <si>
    <t>02.01.2020 - 03.01.2020</t>
  </si>
  <si>
    <t>06.01.2020 - 10.02.2020</t>
  </si>
  <si>
    <t>13.01.2020 - 17.01.2020</t>
  </si>
  <si>
    <t>20.01.2020 - 24.01.2020</t>
  </si>
  <si>
    <t>27.01.2020 - 31.01.2020</t>
  </si>
  <si>
    <t>27-01-2020 - 31.01.2020</t>
  </si>
  <si>
    <t>Aktienrückkauf total am 27.01.2020</t>
  </si>
  <si>
    <t>Aktienrückkauf total am 28.01.2020</t>
  </si>
  <si>
    <t>Aktienrückkauf total am 29.01.2020</t>
  </si>
  <si>
    <t>Aktienrückkauf total am 30.01.2020</t>
  </si>
  <si>
    <t>Aktienrückkauf total am 31.01.2020</t>
  </si>
  <si>
    <t>Zeitraum 02.01.2020 bis 31.01.2020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</si>
</sst>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4" formatCode="_-* #,##0.00_-;\-* #,##0.00_-;_-* &quot;-&quot;??_-;_-@_-"/>
    <numFmt numFmtId="165" formatCode="#,##0.00\ &quot;€&quot;"/>
    <numFmt numFmtId="166" formatCode="#,##0.0000"/>
    <numFmt numFmtId="167" formatCode="#,##0.000000"/>
    <numFmt numFmtId="168" formatCode="0.0000"/>
    <numFmt numFmtId="169" formatCode="0.000"/>
    <numFmt numFmtId="170" formatCode="#,##0.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1"/>
      <color indexed="9"/>
      <name val="Calibri"/>
      <family val="2"/>
    </font>
    <font>
      <sz val="11"/>
      <name val="Calibri"/>
      <family val="2"/>
      <scheme val="minor"/>
    </font>
  </fonts>
  <fills count="3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23"/>
      </top>
      <bottom style="hair">
        <color indexed="23"/>
      </bottom>
    </border>
    <border>
      <left/>
      <right/>
      <top/>
      <bottom style="hair"/>
    </border>
    <border>
      <left/>
      <right/>
      <top style="hair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 style="medium"/>
      <right style="medium"/>
      <top style="medium"/>
      <bottom style="thin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19" fillId="0" borderId="1" applyNumberFormat="0" applyFill="0" applyAlignment="0" applyProtection="0"/>
    <xf numFmtId="164" fontId="21" fillId="0" borderId="0" applyFont="0" applyFill="0" applyBorder="0" applyAlignment="0" applyProtection="0"/>
    <xf numFmtId="0" fontId="19" fillId="2" borderId="2" applyNumberFormat="0" applyAlignment="0">
      <protection/>
    </xf>
    <xf numFmtId="0" fontId="19" fillId="2" borderId="3" applyNumberFormat="0" applyAlignment="0">
      <protection/>
    </xf>
    <xf numFmtId="0" fontId="20" fillId="3" borderId="0" applyNumberFormat="0">
      <alignment/>
      <protection/>
    </xf>
    <xf numFmtId="0" fontId="19" fillId="2" borderId="4" applyNumberFormat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2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4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8" fillId="29" borderId="0" applyNumberFormat="0" applyBorder="0" applyAlignment="0" applyProtection="0"/>
    <xf numFmtId="0" fontId="12" fillId="30" borderId="5" applyNumberFormat="0" applyAlignment="0" applyProtection="0"/>
    <xf numFmtId="0" fontId="14" fillId="31" borderId="6" applyNumberFormat="0" applyAlignment="0" applyProtection="0"/>
    <xf numFmtId="0" fontId="1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10" fillId="33" borderId="5" applyNumberFormat="0" applyAlignment="0" applyProtection="0"/>
    <xf numFmtId="0" fontId="13" fillId="0" borderId="10" applyNumberFormat="0" applyFill="0" applyAlignment="0" applyProtection="0"/>
    <xf numFmtId="0" fontId="9" fillId="34" borderId="0" applyNumberFormat="0" applyBorder="0" applyAlignment="0" applyProtection="0"/>
    <xf numFmtId="0" fontId="0" fillId="35" borderId="11" applyNumberFormat="0" applyFont="0" applyAlignment="0" applyProtection="0"/>
    <xf numFmtId="0" fontId="11" fillId="30" borderId="12" applyNumberFormat="0" applyAlignment="0" applyProtection="0"/>
    <xf numFmtId="0" fontId="2" fillId="0" borderId="13" applyNumberFormat="0" applyFill="0" applyAlignment="0" applyProtection="0"/>
    <xf numFmtId="0" fontId="15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/>
    <xf numFmtId="0" fontId="0" fillId="36" borderId="14" xfId="0" applyFill="1" applyBorder="1"/>
    <xf numFmtId="0" fontId="0" fillId="9" borderId="14" xfId="0" applyFill="1" applyBorder="1"/>
    <xf numFmtId="14" fontId="2" fillId="37" borderId="0" xfId="0" applyNumberFormat="1" applyFont="1" applyFill="1"/>
    <xf numFmtId="0" fontId="2" fillId="37" borderId="0" xfId="0" applyFont="1" applyFill="1"/>
    <xf numFmtId="0" fontId="0" fillId="36" borderId="15" xfId="0" applyFill="1" applyBorder="1"/>
    <xf numFmtId="165" fontId="0" fillId="36" borderId="14" xfId="0" applyNumberFormat="1" applyFill="1" applyBorder="1"/>
    <xf numFmtId="10" fontId="0" fillId="36" borderId="14" xfId="0" applyNumberFormat="1" applyFill="1" applyBorder="1"/>
    <xf numFmtId="0" fontId="0" fillId="36" borderId="16" xfId="0" applyFill="1" applyBorder="1"/>
    <xf numFmtId="0" fontId="2" fillId="5" borderId="17" xfId="0" applyFont="1" applyFill="1" applyBorder="1"/>
    <xf numFmtId="3" fontId="2" fillId="37" borderId="0" xfId="0" applyNumberFormat="1" applyFont="1" applyFill="1" applyAlignment="1">
      <alignment horizontal="left"/>
    </xf>
    <xf numFmtId="3" fontId="0" fillId="36" borderId="14" xfId="0" applyNumberFormat="1" applyFill="1" applyBorder="1"/>
    <xf numFmtId="14" fontId="2" fillId="5" borderId="16" xfId="0" applyNumberFormat="1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3" fontId="2" fillId="5" borderId="17" xfId="0" applyNumberFormat="1" applyFont="1" applyFill="1" applyBorder="1" applyAlignment="1">
      <alignment horizontal="center"/>
    </xf>
    <xf numFmtId="14" fontId="0" fillId="5" borderId="14" xfId="0" applyNumberFormat="1" applyFill="1" applyBorder="1" applyAlignment="1">
      <alignment horizontal="center"/>
    </xf>
    <xf numFmtId="14" fontId="2" fillId="5" borderId="14" xfId="0" applyNumberFormat="1" applyFont="1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4" fontId="0" fillId="5" borderId="14" xfId="0" applyNumberFormat="1" applyFont="1" applyFill="1" applyBorder="1"/>
    <xf numFmtId="167" fontId="0" fillId="9" borderId="14" xfId="0" applyNumberFormat="1" applyFont="1" applyFill="1" applyBorder="1"/>
    <xf numFmtId="4" fontId="0" fillId="9" borderId="14" xfId="0" applyNumberFormat="1" applyFont="1" applyFill="1" applyBorder="1"/>
    <xf numFmtId="10" fontId="0" fillId="5" borderId="18" xfId="0" applyNumberFormat="1" applyFont="1" applyFill="1" applyBorder="1" applyAlignment="1">
      <alignment horizontal="center"/>
    </xf>
    <xf numFmtId="166" fontId="2" fillId="5" borderId="17" xfId="0" applyNumberFormat="1" applyFont="1" applyFill="1" applyBorder="1"/>
    <xf numFmtId="4" fontId="2" fillId="5" borderId="17" xfId="0" applyNumberFormat="1" applyFont="1" applyFill="1" applyBorder="1"/>
    <xf numFmtId="10" fontId="2" fillId="5" borderId="17" xfId="0" applyNumberFormat="1" applyFont="1" applyFill="1" applyBorder="1" applyAlignment="1">
      <alignment horizontal="center"/>
    </xf>
    <xf numFmtId="3" fontId="0" fillId="9" borderId="14" xfId="0" applyNumberFormat="1" applyFont="1" applyFill="1" applyBorder="1" applyAlignment="1">
      <alignment horizontal="center"/>
    </xf>
    <xf numFmtId="3" fontId="2" fillId="5" borderId="14" xfId="0" applyNumberFormat="1" applyFont="1" applyFill="1" applyBorder="1" applyAlignment="1">
      <alignment horizontal="center"/>
    </xf>
    <xf numFmtId="166" fontId="2" fillId="5" borderId="14" xfId="0" applyNumberFormat="1" applyFont="1" applyFill="1" applyBorder="1"/>
    <xf numFmtId="4" fontId="2" fillId="5" borderId="14" xfId="0" applyNumberFormat="1" applyFont="1" applyFill="1" applyBorder="1"/>
    <xf numFmtId="168" fontId="2" fillId="5" borderId="17" xfId="0" applyNumberFormat="1" applyFont="1" applyFill="1" applyBorder="1" applyAlignment="1">
      <alignment horizontal="center"/>
    </xf>
    <xf numFmtId="21" fontId="0" fillId="5" borderId="14" xfId="0" applyNumberFormat="1" applyFill="1" applyBorder="1"/>
    <xf numFmtId="14" fontId="0" fillId="5" borderId="19" xfId="0" applyNumberFormat="1" applyFill="1" applyBorder="1" applyAlignment="1">
      <alignment horizontal="center"/>
    </xf>
    <xf numFmtId="21" fontId="0" fillId="5" borderId="19" xfId="0" applyNumberFormat="1" applyFill="1" applyBorder="1"/>
    <xf numFmtId="14" fontId="0" fillId="5" borderId="17" xfId="0" applyNumberFormat="1" applyFill="1" applyBorder="1" applyAlignment="1">
      <alignment horizontal="center"/>
    </xf>
    <xf numFmtId="14" fontId="0" fillId="5" borderId="20" xfId="0" applyNumberFormat="1" applyFill="1" applyBorder="1" applyAlignment="1">
      <alignment horizontal="center"/>
    </xf>
    <xf numFmtId="14" fontId="0" fillId="5" borderId="15" xfId="0" applyNumberFormat="1" applyFill="1" applyBorder="1" applyAlignment="1">
      <alignment horizontal="center"/>
    </xf>
    <xf numFmtId="0" fontId="0" fillId="5" borderId="14" xfId="0" applyFill="1" applyBorder="1"/>
    <xf numFmtId="14" fontId="0" fillId="5" borderId="21" xfId="0" applyNumberFormat="1" applyFill="1" applyBorder="1" applyAlignment="1">
      <alignment horizontal="center"/>
    </xf>
    <xf numFmtId="14" fontId="0" fillId="5" borderId="22" xfId="0" applyNumberFormat="1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5" borderId="0" xfId="0" applyFill="1"/>
    <xf numFmtId="14" fontId="0" fillId="5" borderId="23" xfId="0" applyNumberFormat="1" applyFill="1" applyBorder="1" applyAlignment="1">
      <alignment horizontal="center"/>
    </xf>
    <xf numFmtId="14" fontId="0" fillId="5" borderId="18" xfId="0" applyNumberFormat="1" applyFill="1" applyBorder="1" applyAlignment="1">
      <alignment horizontal="center"/>
    </xf>
    <xf numFmtId="21" fontId="0" fillId="5" borderId="18" xfId="0" applyNumberFormat="1" applyFill="1" applyBorder="1"/>
    <xf numFmtId="0" fontId="0" fillId="36" borderId="16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14" fontId="0" fillId="5" borderId="24" xfId="0" applyNumberFormat="1" applyFill="1" applyBorder="1" applyAlignment="1">
      <alignment horizontal="center"/>
    </xf>
    <xf numFmtId="21" fontId="0" fillId="5" borderId="25" xfId="0" applyNumberFormat="1" applyFill="1" applyBorder="1"/>
    <xf numFmtId="0" fontId="0" fillId="5" borderId="26" xfId="0" applyFill="1" applyBorder="1"/>
    <xf numFmtId="0" fontId="0" fillId="36" borderId="27" xfId="0" applyFill="1" applyBorder="1" applyAlignment="1">
      <alignment horizontal="center"/>
    </xf>
    <xf numFmtId="14" fontId="0" fillId="5" borderId="0" xfId="0" applyNumberFormat="1" applyFill="1" applyBorder="1" applyAlignment="1">
      <alignment horizontal="center"/>
    </xf>
    <xf numFmtId="14" fontId="0" fillId="5" borderId="28" xfId="0" applyNumberFormat="1" applyFill="1" applyBorder="1" applyAlignment="1">
      <alignment horizontal="center"/>
    </xf>
    <xf numFmtId="14" fontId="0" fillId="5" borderId="29" xfId="0" applyNumberFormat="1" applyFill="1" applyBorder="1" applyAlignment="1">
      <alignment horizontal="center"/>
    </xf>
    <xf numFmtId="166" fontId="0" fillId="5" borderId="14" xfId="0" applyNumberFormat="1" applyFill="1" applyBorder="1"/>
    <xf numFmtId="3" fontId="25" fillId="5" borderId="14" xfId="0" applyNumberFormat="1" applyFont="1" applyFill="1" applyBorder="1"/>
    <xf numFmtId="3" fontId="25" fillId="5" borderId="18" xfId="0" applyNumberFormat="1" applyFont="1" applyFill="1" applyBorder="1"/>
    <xf numFmtId="3" fontId="0" fillId="5" borderId="14" xfId="0" applyNumberFormat="1" applyFill="1" applyBorder="1"/>
    <xf numFmtId="169" fontId="0" fillId="5" borderId="14" xfId="0" applyNumberFormat="1" applyFill="1" applyBorder="1"/>
    <xf numFmtId="170" fontId="0" fillId="5" borderId="14" xfId="0" applyNumberFormat="1" applyFill="1" applyBorder="1"/>
    <xf numFmtId="3" fontId="0" fillId="5" borderId="20" xfId="0" applyNumberFormat="1" applyFill="1" applyBorder="1"/>
    <xf numFmtId="3" fontId="0" fillId="5" borderId="19" xfId="0" applyNumberFormat="1" applyFill="1" applyBorder="1"/>
    <xf numFmtId="169" fontId="0" fillId="5" borderId="19" xfId="0" applyNumberFormat="1" applyFill="1" applyBorder="1"/>
    <xf numFmtId="169" fontId="0" fillId="0" borderId="0" xfId="0" applyNumberFormat="1"/>
    <xf numFmtId="14" fontId="0" fillId="5" borderId="30" xfId="0" applyNumberFormat="1" applyFill="1" applyBorder="1" applyAlignment="1">
      <alignment horizontal="center"/>
    </xf>
  </cellXfs>
  <cellStyles count="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Standard 2" xfId="21"/>
    <cellStyle name="_Heading" xfId="22"/>
    <cellStyle name="_SubHeading" xfId="23"/>
    <cellStyle name="_Table" xfId="24"/>
    <cellStyle name="Komma 2" xfId="25"/>
    <cellStyle name="Commerzbank First Column" xfId="26"/>
    <cellStyle name="Commerzbank Table" xfId="27"/>
    <cellStyle name="Commerzbank Table First Row" xfId="28"/>
    <cellStyle name="Commerzbank Table Last Row" xfId="29"/>
    <cellStyle name="Normal 10" xfId="30"/>
    <cellStyle name="Normal 11" xfId="31"/>
    <cellStyle name="Normal 12" xfId="32"/>
    <cellStyle name="Normal 2" xfId="33"/>
    <cellStyle name="Normal 3" xfId="34"/>
    <cellStyle name="Normal 4" xfId="35"/>
    <cellStyle name="Normal 5" xfId="36"/>
    <cellStyle name="Normal 6" xfId="37"/>
    <cellStyle name="Normal 7" xfId="38"/>
    <cellStyle name="Normal 8" xfId="39"/>
    <cellStyle name="Normal 9" xfId="40"/>
    <cellStyle name="Prozent 2" xfId="41"/>
    <cellStyle name="Normal 13" xfId="42"/>
    <cellStyle name="Normal 14" xfId="43"/>
    <cellStyle name="Normal 15" xfId="44"/>
    <cellStyle name="Normal 16" xfId="45"/>
    <cellStyle name="Normal 17" xfId="46"/>
    <cellStyle name="blp_column_header" xfId="47"/>
    <cellStyle name="Normal 18" xfId="48"/>
    <cellStyle name="Comma 3" xfId="49"/>
    <cellStyle name="Normal 18 2" xfId="50"/>
    <cellStyle name="Normal 19" xfId="51"/>
    <cellStyle name="20% - Accent1 2" xfId="52"/>
    <cellStyle name="20% - Accent2 2" xfId="53"/>
    <cellStyle name="20% - Accent3 2" xfId="54"/>
    <cellStyle name="20% - Accent4 2" xfId="55"/>
    <cellStyle name="20% - Accent5 2" xfId="56"/>
    <cellStyle name="20% - Accent6 2" xfId="57"/>
    <cellStyle name="40% - Accent1 2" xfId="58"/>
    <cellStyle name="40% - Accent2 2" xfId="59"/>
    <cellStyle name="40% - Accent3 2" xfId="60"/>
    <cellStyle name="40% - Accent4 2" xfId="61"/>
    <cellStyle name="40% - Accent5 2" xfId="62"/>
    <cellStyle name="40% - Accent6 2" xfId="63"/>
    <cellStyle name="60% - Accent1 2" xfId="64"/>
    <cellStyle name="60% - Accent2 2" xfId="65"/>
    <cellStyle name="60% - Accent3 2" xfId="66"/>
    <cellStyle name="60% - Accent4 2" xfId="67"/>
    <cellStyle name="60% - Accent5 2" xfId="68"/>
    <cellStyle name="60% - Accent6 2" xfId="69"/>
    <cellStyle name="Accent1 2" xfId="70"/>
    <cellStyle name="Accent2 2" xfId="71"/>
    <cellStyle name="Accent3 2" xfId="72"/>
    <cellStyle name="Accent4 2" xfId="73"/>
    <cellStyle name="Accent5 2" xfId="74"/>
    <cellStyle name="Accent6 2" xfId="75"/>
    <cellStyle name="Bad 2" xfId="76"/>
    <cellStyle name="Calculation 2" xfId="77"/>
    <cellStyle name="Check Cell 2" xfId="78"/>
    <cellStyle name="Explanatory Text 2" xfId="79"/>
    <cellStyle name="Good 2" xfId="80"/>
    <cellStyle name="Heading 1 2" xfId="81"/>
    <cellStyle name="Heading 2 2" xfId="82"/>
    <cellStyle name="Heading 3 2" xfId="83"/>
    <cellStyle name="Heading 4 2" xfId="84"/>
    <cellStyle name="Input 2" xfId="85"/>
    <cellStyle name="Linked Cell 2" xfId="86"/>
    <cellStyle name="Neutral 2" xfId="87"/>
    <cellStyle name="Note 2" xfId="88"/>
    <cellStyle name="Output 2" xfId="89"/>
    <cellStyle name="Total 2" xfId="90"/>
    <cellStyle name="Warning Text 2" xfId="9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/>
        <horizontal style="hair"/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 topLeftCell="A1">
      <selection activeCell="C32" sqref="C32"/>
    </sheetView>
  </sheetViews>
  <sheetFormatPr defaultColWidth="11.421875" defaultRowHeight="15"/>
  <cols>
    <col min="1" max="1" width="21.00390625" style="0" bestFit="1" customWidth="1"/>
    <col min="2" max="2" width="27.8515625" style="0" bestFit="1" customWidth="1"/>
    <col min="3" max="3" width="26.7109375" style="0" bestFit="1" customWidth="1"/>
    <col min="4" max="4" width="24.140625" style="0" bestFit="1" customWidth="1"/>
    <col min="5" max="5" width="34.140625" style="0" customWidth="1"/>
    <col min="7" max="7" width="12.00390625" style="0" bestFit="1" customWidth="1"/>
  </cols>
  <sheetData>
    <row r="1" spans="1:5" ht="15">
      <c r="A1" s="5" t="s">
        <v>4</v>
      </c>
      <c r="B1" s="5"/>
      <c r="C1" s="6" t="s">
        <v>7</v>
      </c>
      <c r="D1" s="7">
        <v>3200000</v>
      </c>
      <c r="E1" s="8">
        <f>D1/D1</f>
        <v>1</v>
      </c>
    </row>
    <row r="2" spans="1:5" ht="15">
      <c r="A2" s="5" t="s">
        <v>10</v>
      </c>
      <c r="B2" s="5"/>
      <c r="C2" s="6" t="s">
        <v>11</v>
      </c>
      <c r="D2" s="7">
        <f>D14</f>
        <v>2447320.5495</v>
      </c>
      <c r="E2" s="8">
        <f>D2/D1</f>
        <v>0.7647876717187501</v>
      </c>
    </row>
    <row r="3" spans="1:5" ht="15">
      <c r="A3" s="5" t="s">
        <v>5</v>
      </c>
      <c r="B3" s="5" t="s">
        <v>6</v>
      </c>
      <c r="C3" s="6" t="s">
        <v>12</v>
      </c>
      <c r="D3" s="7">
        <f>D1-D2</f>
        <v>752679.4504999998</v>
      </c>
      <c r="E3" s="8">
        <f>D3/D1</f>
        <v>0.23521232828124994</v>
      </c>
    </row>
    <row r="4" spans="1:5" ht="15">
      <c r="A4" s="5" t="s">
        <v>9</v>
      </c>
      <c r="B4" s="11">
        <v>109334686</v>
      </c>
      <c r="C4" s="2" t="s">
        <v>13</v>
      </c>
      <c r="D4" s="12">
        <f>800000-B14</f>
        <v>364031</v>
      </c>
      <c r="E4" s="8">
        <f>D4/800000</f>
        <v>0.45503875</v>
      </c>
    </row>
    <row r="5" spans="1:2" ht="15">
      <c r="A5" s="5" t="s">
        <v>41</v>
      </c>
      <c r="B5" s="11"/>
    </row>
    <row r="6" ht="15.75" thickBot="1"/>
    <row r="7" spans="1:5" ht="15.75" thickBot="1">
      <c r="A7" s="2" t="s">
        <v>22</v>
      </c>
      <c r="B7" s="2" t="s">
        <v>1</v>
      </c>
      <c r="C7" s="2" t="s">
        <v>3</v>
      </c>
      <c r="D7" s="2" t="s">
        <v>2</v>
      </c>
      <c r="E7" s="9" t="s">
        <v>8</v>
      </c>
    </row>
    <row r="8" spans="1:5" ht="15">
      <c r="A8" s="3" t="s">
        <v>30</v>
      </c>
      <c r="B8" s="26">
        <v>30900</v>
      </c>
      <c r="C8" s="20">
        <v>5.6031</v>
      </c>
      <c r="D8" s="21">
        <f>B8*C8</f>
        <v>173135.79</v>
      </c>
      <c r="E8" s="22">
        <f aca="true" t="shared" si="0" ref="E8:E12">B8/$B$4</f>
        <v>0.0002826184546777772</v>
      </c>
    </row>
    <row r="9" spans="1:5" s="1" customFormat="1" ht="15">
      <c r="A9" s="3" t="s">
        <v>31</v>
      </c>
      <c r="B9" s="26">
        <v>86913</v>
      </c>
      <c r="C9" s="20">
        <v>5.5941</v>
      </c>
      <c r="D9" s="21">
        <f aca="true" t="shared" si="1" ref="D9:D12">B9*C9</f>
        <v>486200.0133</v>
      </c>
      <c r="E9" s="22">
        <f t="shared" si="0"/>
        <v>0.0007949261408223187</v>
      </c>
    </row>
    <row r="10" spans="1:5" s="1" customFormat="1" ht="15">
      <c r="A10" s="3" t="s">
        <v>32</v>
      </c>
      <c r="B10" s="26">
        <v>103270</v>
      </c>
      <c r="C10" s="20">
        <v>5.5467</v>
      </c>
      <c r="D10" s="21">
        <f t="shared" si="1"/>
        <v>572807.709</v>
      </c>
      <c r="E10" s="22">
        <f t="shared" si="0"/>
        <v>0.0009445309972354062</v>
      </c>
    </row>
    <row r="11" spans="1:5" s="1" customFormat="1" ht="15">
      <c r="A11" s="3" t="s">
        <v>33</v>
      </c>
      <c r="B11" s="26">
        <v>104384</v>
      </c>
      <c r="C11" s="20">
        <v>5.6736</v>
      </c>
      <c r="D11" s="21">
        <f t="shared" si="1"/>
        <v>592233.0624</v>
      </c>
      <c r="E11" s="22">
        <f t="shared" si="0"/>
        <v>0.0009547198955690969</v>
      </c>
    </row>
    <row r="12" spans="1:5" s="1" customFormat="1" ht="15">
      <c r="A12" s="3" t="s">
        <v>34</v>
      </c>
      <c r="B12" s="26">
        <v>110502</v>
      </c>
      <c r="C12" s="20">
        <v>5.6374</v>
      </c>
      <c r="D12" s="21">
        <f t="shared" si="1"/>
        <v>622943.9748000001</v>
      </c>
      <c r="E12" s="22">
        <f t="shared" si="0"/>
        <v>0.0010106765203496354</v>
      </c>
    </row>
    <row r="13" spans="1:5" s="1" customFormat="1" ht="15.75" thickBot="1">
      <c r="A13"/>
      <c r="B13"/>
      <c r="C13"/>
      <c r="D13"/>
      <c r="E13"/>
    </row>
    <row r="14" spans="1:5" s="1" customFormat="1" ht="15.75" thickBot="1">
      <c r="A14" s="10" t="s">
        <v>29</v>
      </c>
      <c r="B14" s="15">
        <f>SUM(B8:B12)</f>
        <v>435969</v>
      </c>
      <c r="C14" s="23">
        <f>D14/B14</f>
        <v>5.613519652773477</v>
      </c>
      <c r="D14" s="24">
        <f>SUM(D8:D12)</f>
        <v>2447320.5495</v>
      </c>
      <c r="E14" s="25">
        <f>SUM(E8:E12)</f>
        <v>0.003987472008654234</v>
      </c>
    </row>
    <row r="15" spans="1:5" s="1" customFormat="1" ht="15">
      <c r="A15"/>
      <c r="B15"/>
      <c r="C15"/>
      <c r="D15"/>
      <c r="E15"/>
    </row>
    <row r="16" spans="1:5" s="1" customFormat="1" ht="15">
      <c r="A16"/>
      <c r="B16"/>
      <c r="C16"/>
      <c r="D16"/>
      <c r="E16"/>
    </row>
    <row r="17" spans="1:5" s="1" customFormat="1" ht="15">
      <c r="A17"/>
      <c r="B17"/>
      <c r="C17"/>
      <c r="D17"/>
      <c r="E17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 topLeftCell="A1">
      <selection activeCell="I23" sqref="I23"/>
    </sheetView>
  </sheetViews>
  <sheetFormatPr defaultColWidth="11.421875" defaultRowHeight="15"/>
  <cols>
    <col min="1" max="1" width="17.28125" style="0" customWidth="1"/>
    <col min="2" max="2" width="27.8515625" style="0" bestFit="1" customWidth="1"/>
    <col min="3" max="3" width="26.7109375" style="0" bestFit="1" customWidth="1"/>
    <col min="4" max="4" width="24.140625" style="0" bestFit="1" customWidth="1"/>
  </cols>
  <sheetData>
    <row r="1" spans="1:2" ht="15">
      <c r="A1" s="5" t="s">
        <v>4</v>
      </c>
      <c r="B1" s="5"/>
    </row>
    <row r="2" spans="1:2" ht="15">
      <c r="A2" s="5" t="s">
        <v>10</v>
      </c>
      <c r="B2" s="5"/>
    </row>
    <row r="3" spans="1:2" ht="15">
      <c r="A3" s="5" t="s">
        <v>5</v>
      </c>
      <c r="B3" s="5" t="s">
        <v>6</v>
      </c>
    </row>
    <row r="4" spans="1:2" ht="15">
      <c r="A4" s="5" t="s">
        <v>35</v>
      </c>
      <c r="B4" s="4"/>
    </row>
    <row r="7" spans="1:4" ht="15">
      <c r="A7" s="18" t="s">
        <v>0</v>
      </c>
      <c r="B7" s="18" t="s">
        <v>1</v>
      </c>
      <c r="C7" s="18" t="s">
        <v>3</v>
      </c>
      <c r="D7" s="18" t="s">
        <v>2</v>
      </c>
    </row>
    <row r="8" spans="1:4" s="1" customFormat="1" ht="15">
      <c r="A8" s="16">
        <v>43857</v>
      </c>
      <c r="B8" s="55">
        <v>22084</v>
      </c>
      <c r="C8" s="54">
        <v>5.6058</v>
      </c>
      <c r="D8" s="19">
        <f>B8*C8</f>
        <v>123798.4872</v>
      </c>
    </row>
    <row r="9" spans="1:4" s="1" customFormat="1" ht="15">
      <c r="A9" s="16">
        <v>43858</v>
      </c>
      <c r="B9" s="55">
        <v>23122</v>
      </c>
      <c r="C9" s="54">
        <v>5.6153</v>
      </c>
      <c r="D9" s="19">
        <f aca="true" t="shared" si="0" ref="D9:D12">B9*C9</f>
        <v>129836.96660000001</v>
      </c>
    </row>
    <row r="10" spans="1:4" s="1" customFormat="1" ht="15">
      <c r="A10" s="16">
        <v>43859</v>
      </c>
      <c r="B10" s="55">
        <v>21312</v>
      </c>
      <c r="C10" s="54">
        <v>5.673</v>
      </c>
      <c r="D10" s="19">
        <f t="shared" si="0"/>
        <v>120902.976</v>
      </c>
    </row>
    <row r="11" spans="1:4" s="1" customFormat="1" ht="15">
      <c r="A11" s="16">
        <v>43860</v>
      </c>
      <c r="B11" s="56">
        <v>21392</v>
      </c>
      <c r="C11" s="54">
        <v>5.6455</v>
      </c>
      <c r="D11" s="19">
        <f t="shared" si="0"/>
        <v>120768.53600000001</v>
      </c>
    </row>
    <row r="12" spans="1:4" s="1" customFormat="1" ht="15">
      <c r="A12" s="16">
        <v>43861</v>
      </c>
      <c r="B12" s="56">
        <v>22592</v>
      </c>
      <c r="C12" s="54">
        <v>5.6496</v>
      </c>
      <c r="D12" s="19">
        <f t="shared" si="0"/>
        <v>127635.76320000002</v>
      </c>
    </row>
    <row r="13" s="1" customFormat="1" ht="15"/>
    <row r="14" spans="1:4" ht="15">
      <c r="A14" s="17" t="s">
        <v>28</v>
      </c>
      <c r="B14" s="27">
        <f>SUM(B8:B12)</f>
        <v>110502</v>
      </c>
      <c r="C14" s="28">
        <f>ROUND(D14/B14,8)</f>
        <v>5.63738873</v>
      </c>
      <c r="D14" s="29">
        <f>SUM(D8:D12)</f>
        <v>622942.729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 topLeftCell="A1">
      <selection activeCell="F21" sqref="F21"/>
    </sheetView>
  </sheetViews>
  <sheetFormatPr defaultColWidth="9.140625" defaultRowHeight="15"/>
  <cols>
    <col min="1" max="1" width="32.00390625" style="0" bestFit="1" customWidth="1"/>
    <col min="2" max="2" width="14.00390625" style="0" bestFit="1" customWidth="1"/>
  </cols>
  <sheetData>
    <row r="1" spans="1:8" ht="15.75" thickBot="1">
      <c r="A1" s="1"/>
      <c r="B1" s="46" t="s">
        <v>26</v>
      </c>
      <c r="C1" s="46" t="s">
        <v>27</v>
      </c>
      <c r="D1" s="45" t="s">
        <v>14</v>
      </c>
      <c r="E1" s="50" t="s">
        <v>15</v>
      </c>
      <c r="F1" s="40" t="s">
        <v>16</v>
      </c>
      <c r="G1" s="45" t="s">
        <v>17</v>
      </c>
      <c r="H1" s="46" t="s">
        <v>18</v>
      </c>
    </row>
    <row r="2" spans="1:8" ht="15.75" thickBot="1">
      <c r="A2" s="1"/>
      <c r="B2" s="34">
        <v>43857</v>
      </c>
      <c r="C2" s="44">
        <v>0.4055787037037037</v>
      </c>
      <c r="D2" s="47" t="s">
        <v>21</v>
      </c>
      <c r="E2" s="57">
        <v>3000</v>
      </c>
      <c r="F2" s="58">
        <v>5.63</v>
      </c>
      <c r="G2" s="47" t="s">
        <v>23</v>
      </c>
      <c r="H2" s="39" t="s">
        <v>24</v>
      </c>
    </row>
    <row r="3" spans="1:8" ht="15.75" thickBot="1">
      <c r="A3" s="1"/>
      <c r="B3" s="34">
        <v>43857</v>
      </c>
      <c r="C3" s="44">
        <v>0.43133101851851857</v>
      </c>
      <c r="D3" s="16" t="s">
        <v>21</v>
      </c>
      <c r="E3" s="57">
        <v>1698</v>
      </c>
      <c r="F3" s="58">
        <v>5.63</v>
      </c>
      <c r="G3" s="36" t="s">
        <v>23</v>
      </c>
      <c r="H3" s="16" t="s">
        <v>24</v>
      </c>
    </row>
    <row r="4" spans="1:8" ht="15.75" thickBot="1">
      <c r="A4" s="1"/>
      <c r="B4" s="34">
        <v>43857</v>
      </c>
      <c r="C4" s="44">
        <v>0.43133101851851857</v>
      </c>
      <c r="D4" s="16" t="s">
        <v>21</v>
      </c>
      <c r="E4" s="57">
        <v>1302</v>
      </c>
      <c r="F4" s="58">
        <v>5.63</v>
      </c>
      <c r="G4" s="36" t="s">
        <v>23</v>
      </c>
      <c r="H4" s="16" t="s">
        <v>24</v>
      </c>
    </row>
    <row r="5" spans="1:8" ht="15.75" thickBot="1">
      <c r="A5" s="1"/>
      <c r="B5" s="34">
        <v>43857</v>
      </c>
      <c r="C5" s="31">
        <v>0.48539351851851853</v>
      </c>
      <c r="D5" s="16" t="s">
        <v>21</v>
      </c>
      <c r="E5" s="57">
        <v>3903</v>
      </c>
      <c r="F5" s="58">
        <v>5.61</v>
      </c>
      <c r="G5" s="36" t="s">
        <v>23</v>
      </c>
      <c r="H5" s="16" t="s">
        <v>24</v>
      </c>
    </row>
    <row r="6" spans="1:8" ht="15.75" thickBot="1">
      <c r="A6" s="1"/>
      <c r="B6" s="34">
        <v>43857</v>
      </c>
      <c r="C6" s="31">
        <v>0.48539351851851853</v>
      </c>
      <c r="D6" s="16" t="s">
        <v>21</v>
      </c>
      <c r="E6" s="57">
        <v>1097</v>
      </c>
      <c r="F6" s="58">
        <v>5.61</v>
      </c>
      <c r="G6" s="36" t="s">
        <v>23</v>
      </c>
      <c r="H6" s="16" t="s">
        <v>24</v>
      </c>
    </row>
    <row r="7" spans="1:8" ht="15.75" thickBot="1">
      <c r="A7" s="1"/>
      <c r="B7" s="34">
        <v>43857</v>
      </c>
      <c r="C7" s="31">
        <v>0.5126851851851851</v>
      </c>
      <c r="D7" s="16" t="s">
        <v>21</v>
      </c>
      <c r="E7" s="57">
        <v>3000</v>
      </c>
      <c r="F7" s="58">
        <v>5.6</v>
      </c>
      <c r="G7" s="36" t="s">
        <v>23</v>
      </c>
      <c r="H7" s="16" t="s">
        <v>24</v>
      </c>
    </row>
    <row r="8" spans="1:8" ht="15.75" thickBot="1">
      <c r="A8" s="1"/>
      <c r="B8" s="34">
        <v>43857</v>
      </c>
      <c r="C8" s="31">
        <v>0.619849537037037</v>
      </c>
      <c r="D8" s="16" t="s">
        <v>21</v>
      </c>
      <c r="E8" s="57">
        <v>2084</v>
      </c>
      <c r="F8" s="58">
        <v>5.58</v>
      </c>
      <c r="G8" s="36" t="s">
        <v>23</v>
      </c>
      <c r="H8" s="16" t="s">
        <v>24</v>
      </c>
    </row>
    <row r="9" spans="1:8" ht="15.75" thickBot="1">
      <c r="A9" s="1"/>
      <c r="B9" s="34">
        <v>43857</v>
      </c>
      <c r="C9" s="31">
        <v>0.6828009259259259</v>
      </c>
      <c r="D9" s="16" t="s">
        <v>21</v>
      </c>
      <c r="E9" s="57">
        <v>2000</v>
      </c>
      <c r="F9" s="58">
        <v>5.59</v>
      </c>
      <c r="G9" s="36" t="s">
        <v>23</v>
      </c>
      <c r="H9" s="16" t="s">
        <v>24</v>
      </c>
    </row>
    <row r="10" spans="1:8" ht="15.75" thickBot="1">
      <c r="A10" s="1"/>
      <c r="B10" s="34">
        <v>43857</v>
      </c>
      <c r="C10" s="31">
        <v>0.6917013888888889</v>
      </c>
      <c r="D10" s="16" t="s">
        <v>21</v>
      </c>
      <c r="E10" s="57">
        <v>4000</v>
      </c>
      <c r="F10" s="58">
        <v>5.59</v>
      </c>
      <c r="G10" s="36" t="s">
        <v>23</v>
      </c>
      <c r="H10" s="16" t="s">
        <v>24</v>
      </c>
    </row>
    <row r="11" spans="1:8" ht="15.75" thickBot="1">
      <c r="A11" s="1"/>
      <c r="B11" s="34"/>
      <c r="C11" s="31"/>
      <c r="D11" s="16"/>
      <c r="E11" s="37"/>
      <c r="F11" s="37"/>
      <c r="G11" s="36"/>
      <c r="H11" s="16"/>
    </row>
    <row r="12" spans="1:8" ht="15.75" thickBot="1">
      <c r="A12" s="1"/>
      <c r="B12" s="34"/>
      <c r="C12" s="31"/>
      <c r="D12" s="16"/>
      <c r="E12" s="37"/>
      <c r="F12" s="37"/>
      <c r="G12" s="36"/>
      <c r="H12" s="16"/>
    </row>
    <row r="13" spans="1:8" ht="15.75" thickBot="1">
      <c r="A13" s="1"/>
      <c r="B13" s="34"/>
      <c r="C13" s="31"/>
      <c r="D13" s="16"/>
      <c r="E13" s="37"/>
      <c r="F13" s="37"/>
      <c r="G13" s="36"/>
      <c r="H13" s="16"/>
    </row>
    <row r="14" spans="1:8" ht="15.75" thickBot="1">
      <c r="A14" s="1"/>
      <c r="B14" s="34"/>
      <c r="C14" s="31"/>
      <c r="D14" s="16"/>
      <c r="E14" s="37"/>
      <c r="F14" s="37"/>
      <c r="G14" s="36"/>
      <c r="H14" s="16"/>
    </row>
    <row r="15" spans="1:8" ht="15.75" thickBot="1">
      <c r="A15" s="1"/>
      <c r="B15" s="34"/>
      <c r="C15" s="31"/>
      <c r="D15" s="16"/>
      <c r="E15" s="37"/>
      <c r="F15" s="37"/>
      <c r="G15" s="16"/>
      <c r="H15" s="16"/>
    </row>
    <row r="16" spans="1:8" ht="15.75" thickBot="1">
      <c r="A16" s="1"/>
      <c r="B16" s="34"/>
      <c r="C16" s="31"/>
      <c r="D16" s="16"/>
      <c r="E16" s="37"/>
      <c r="F16" s="37"/>
      <c r="G16" s="16"/>
      <c r="H16" s="16"/>
    </row>
    <row r="17" spans="1:8" ht="15.75" thickBot="1">
      <c r="A17" s="1"/>
      <c r="B17" s="34"/>
      <c r="C17" s="31"/>
      <c r="D17" s="16"/>
      <c r="E17" s="37"/>
      <c r="F17" s="37"/>
      <c r="G17" s="16"/>
      <c r="H17" s="16"/>
    </row>
    <row r="18" spans="1:8" ht="15.75" thickBot="1">
      <c r="A18" s="1"/>
      <c r="B18" s="34"/>
      <c r="C18" s="31"/>
      <c r="D18" s="16"/>
      <c r="E18" s="37"/>
      <c r="F18" s="37"/>
      <c r="G18" s="16"/>
      <c r="H18" s="16"/>
    </row>
    <row r="19" spans="1:8" ht="15.75" thickBot="1">
      <c r="A19" s="1"/>
      <c r="B19" s="34"/>
      <c r="C19" s="31"/>
      <c r="D19" s="16"/>
      <c r="E19" s="37"/>
      <c r="F19" s="37"/>
      <c r="G19" s="16"/>
      <c r="H19" s="16"/>
    </row>
    <row r="20" spans="1:8" ht="15.75" thickBot="1">
      <c r="A20" s="1"/>
      <c r="B20" s="34"/>
      <c r="C20" s="48"/>
      <c r="D20" s="42"/>
      <c r="E20" s="49"/>
      <c r="F20" s="41"/>
      <c r="G20" s="43"/>
      <c r="H20" s="43"/>
    </row>
    <row r="21" spans="1:8" ht="15.75" thickBot="1">
      <c r="A21" s="10" t="s">
        <v>36</v>
      </c>
      <c r="B21" s="34">
        <v>43857</v>
      </c>
      <c r="C21" s="13"/>
      <c r="D21" s="13" t="s">
        <v>25</v>
      </c>
      <c r="E21" s="15">
        <f>SUM(E2:E20)</f>
        <v>22084</v>
      </c>
      <c r="F21" s="30">
        <v>5.6058</v>
      </c>
      <c r="G21" s="14" t="s">
        <v>19</v>
      </c>
      <c r="H21" s="14" t="s">
        <v>20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 topLeftCell="A1">
      <selection activeCell="F22" sqref="F22"/>
    </sheetView>
  </sheetViews>
  <sheetFormatPr defaultColWidth="9.140625" defaultRowHeight="15"/>
  <cols>
    <col min="1" max="1" width="32.00390625" style="0" bestFit="1" customWidth="1"/>
    <col min="2" max="2" width="14.00390625" style="0" bestFit="1" customWidth="1"/>
  </cols>
  <sheetData>
    <row r="1" spans="1:8" ht="15.75" thickBot="1">
      <c r="A1" s="1"/>
      <c r="B1" s="46" t="s">
        <v>26</v>
      </c>
      <c r="C1" s="46" t="s">
        <v>27</v>
      </c>
      <c r="D1" s="45" t="s">
        <v>14</v>
      </c>
      <c r="E1" s="50" t="s">
        <v>15</v>
      </c>
      <c r="F1" s="40" t="s">
        <v>16</v>
      </c>
      <c r="G1" s="45" t="s">
        <v>17</v>
      </c>
      <c r="H1" s="46" t="s">
        <v>18</v>
      </c>
    </row>
    <row r="2" spans="1:8" ht="15.75" thickBot="1">
      <c r="A2" s="1"/>
      <c r="B2" s="34">
        <v>43858</v>
      </c>
      <c r="C2" s="44">
        <v>0.4004861111111111</v>
      </c>
      <c r="D2" s="47" t="s">
        <v>21</v>
      </c>
      <c r="E2" s="57">
        <v>703</v>
      </c>
      <c r="F2" s="59">
        <v>5.57</v>
      </c>
      <c r="G2" s="47" t="s">
        <v>23</v>
      </c>
      <c r="H2" s="39" t="s">
        <v>24</v>
      </c>
    </row>
    <row r="3" spans="1:8" ht="15.75" thickBot="1">
      <c r="A3" s="1"/>
      <c r="B3" s="34">
        <v>43858</v>
      </c>
      <c r="C3" s="44">
        <v>0.4075231481481481</v>
      </c>
      <c r="D3" s="16" t="s">
        <v>21</v>
      </c>
      <c r="E3" s="57">
        <v>100</v>
      </c>
      <c r="F3" s="59">
        <v>5.57</v>
      </c>
      <c r="G3" s="36" t="s">
        <v>23</v>
      </c>
      <c r="H3" s="16" t="s">
        <v>24</v>
      </c>
    </row>
    <row r="4" spans="1:8" ht="15.75" thickBot="1">
      <c r="A4" s="1"/>
      <c r="B4" s="34">
        <v>43858</v>
      </c>
      <c r="C4" s="44">
        <v>0.40866898148148145</v>
      </c>
      <c r="D4" s="16" t="s">
        <v>21</v>
      </c>
      <c r="E4" s="57">
        <v>2500</v>
      </c>
      <c r="F4" s="59">
        <v>5.57</v>
      </c>
      <c r="G4" s="36" t="s">
        <v>23</v>
      </c>
      <c r="H4" s="16" t="s">
        <v>24</v>
      </c>
    </row>
    <row r="5" spans="1:8" ht="15.75" thickBot="1">
      <c r="A5" s="1"/>
      <c r="B5" s="34">
        <v>43858</v>
      </c>
      <c r="C5" s="31">
        <v>0.41438657407407403</v>
      </c>
      <c r="D5" s="16" t="s">
        <v>21</v>
      </c>
      <c r="E5" s="57">
        <v>1697</v>
      </c>
      <c r="F5" s="59">
        <v>5.57</v>
      </c>
      <c r="G5" s="36" t="s">
        <v>23</v>
      </c>
      <c r="H5" s="16" t="s">
        <v>24</v>
      </c>
    </row>
    <row r="6" spans="1:8" ht="15.75" thickBot="1">
      <c r="A6" s="1"/>
      <c r="B6" s="34">
        <v>43858</v>
      </c>
      <c r="C6" s="31">
        <v>0.4478587962962963</v>
      </c>
      <c r="D6" s="16" t="s">
        <v>21</v>
      </c>
      <c r="E6" s="57">
        <v>100</v>
      </c>
      <c r="F6" s="59">
        <v>5.55</v>
      </c>
      <c r="G6" s="36" t="s">
        <v>23</v>
      </c>
      <c r="H6" s="16" t="s">
        <v>24</v>
      </c>
    </row>
    <row r="7" spans="1:8" ht="15.75" thickBot="1">
      <c r="A7" s="1"/>
      <c r="B7" s="34">
        <v>43858</v>
      </c>
      <c r="C7" s="31">
        <v>0.4524305555555555</v>
      </c>
      <c r="D7" s="16" t="s">
        <v>21</v>
      </c>
      <c r="E7" s="57">
        <v>400</v>
      </c>
      <c r="F7" s="59">
        <v>5.55</v>
      </c>
      <c r="G7" s="36" t="s">
        <v>23</v>
      </c>
      <c r="H7" s="16" t="s">
        <v>24</v>
      </c>
    </row>
    <row r="8" spans="1:8" ht="15.75" thickBot="1">
      <c r="A8" s="1"/>
      <c r="B8" s="34">
        <v>43858</v>
      </c>
      <c r="C8" s="31">
        <v>0.4674189814814815</v>
      </c>
      <c r="D8" s="16" t="s">
        <v>21</v>
      </c>
      <c r="E8" s="57">
        <v>400</v>
      </c>
      <c r="F8" s="59">
        <v>5.55</v>
      </c>
      <c r="G8" s="36" t="s">
        <v>23</v>
      </c>
      <c r="H8" s="16" t="s">
        <v>24</v>
      </c>
    </row>
    <row r="9" spans="1:8" ht="15.75" thickBot="1">
      <c r="A9" s="1"/>
      <c r="B9" s="34">
        <v>43858</v>
      </c>
      <c r="C9" s="31">
        <v>0.4692824074074074</v>
      </c>
      <c r="D9" s="16" t="s">
        <v>21</v>
      </c>
      <c r="E9" s="57">
        <v>447</v>
      </c>
      <c r="F9" s="59">
        <v>5.55</v>
      </c>
      <c r="G9" s="36" t="s">
        <v>23</v>
      </c>
      <c r="H9" s="16" t="s">
        <v>24</v>
      </c>
    </row>
    <row r="10" spans="1:8" ht="15.75" thickBot="1">
      <c r="A10" s="1"/>
      <c r="B10" s="34">
        <v>43858</v>
      </c>
      <c r="C10" s="31">
        <v>0.4692824074074074</v>
      </c>
      <c r="D10" s="16" t="s">
        <v>21</v>
      </c>
      <c r="E10" s="57">
        <v>400</v>
      </c>
      <c r="F10" s="59">
        <v>5.55</v>
      </c>
      <c r="G10" s="36" t="s">
        <v>23</v>
      </c>
      <c r="H10" s="16" t="s">
        <v>24</v>
      </c>
    </row>
    <row r="11" spans="1:8" ht="15.75" thickBot="1">
      <c r="A11" s="1"/>
      <c r="B11" s="34">
        <v>43858</v>
      </c>
      <c r="C11" s="31">
        <v>0.46945601851851854</v>
      </c>
      <c r="D11" s="16" t="s">
        <v>21</v>
      </c>
      <c r="E11" s="57">
        <v>752</v>
      </c>
      <c r="F11" s="59">
        <v>5.55</v>
      </c>
      <c r="G11" s="47" t="s">
        <v>23</v>
      </c>
      <c r="H11" s="16" t="s">
        <v>24</v>
      </c>
    </row>
    <row r="12" spans="1:8" ht="15.75" thickBot="1">
      <c r="A12" s="1"/>
      <c r="B12" s="34">
        <v>43858</v>
      </c>
      <c r="C12" s="31">
        <v>0.46945601851851854</v>
      </c>
      <c r="D12" s="16" t="s">
        <v>21</v>
      </c>
      <c r="E12" s="57">
        <v>1501</v>
      </c>
      <c r="F12" s="59">
        <v>5.55</v>
      </c>
      <c r="G12" s="36" t="s">
        <v>23</v>
      </c>
      <c r="H12" s="16" t="s">
        <v>24</v>
      </c>
    </row>
    <row r="13" spans="1:8" ht="15.75" thickBot="1">
      <c r="A13" s="1"/>
      <c r="B13" s="34">
        <v>43858</v>
      </c>
      <c r="C13" s="31">
        <v>0.4910185185185185</v>
      </c>
      <c r="D13" s="16" t="s">
        <v>21</v>
      </c>
      <c r="E13" s="57">
        <v>1546</v>
      </c>
      <c r="F13" s="59">
        <v>5.55</v>
      </c>
      <c r="G13" s="36" t="s">
        <v>23</v>
      </c>
      <c r="H13" s="16" t="s">
        <v>24</v>
      </c>
    </row>
    <row r="14" spans="1:8" ht="15.75" thickBot="1">
      <c r="A14" s="1"/>
      <c r="B14" s="34">
        <v>43858</v>
      </c>
      <c r="C14" s="31">
        <v>0.618912037037037</v>
      </c>
      <c r="D14" s="16" t="s">
        <v>21</v>
      </c>
      <c r="E14" s="57">
        <v>897</v>
      </c>
      <c r="F14" s="59">
        <v>5.59</v>
      </c>
      <c r="G14" s="36" t="s">
        <v>23</v>
      </c>
      <c r="H14" s="16" t="s">
        <v>24</v>
      </c>
    </row>
    <row r="15" spans="1:8" ht="15.75" thickBot="1">
      <c r="A15" s="1"/>
      <c r="B15" s="34">
        <v>43858</v>
      </c>
      <c r="C15" s="31">
        <v>0.618912037037037</v>
      </c>
      <c r="D15" s="16" t="s">
        <v>21</v>
      </c>
      <c r="E15" s="57">
        <v>400</v>
      </c>
      <c r="F15" s="59">
        <v>5.59</v>
      </c>
      <c r="G15" s="36" t="s">
        <v>23</v>
      </c>
      <c r="H15" s="16" t="s">
        <v>24</v>
      </c>
    </row>
    <row r="16" spans="1:8" ht="15.75" thickBot="1">
      <c r="A16" s="1"/>
      <c r="B16" s="34">
        <v>43858</v>
      </c>
      <c r="C16" s="31">
        <v>0.6680902777777779</v>
      </c>
      <c r="D16" s="16" t="s">
        <v>21</v>
      </c>
      <c r="E16" s="57">
        <v>2286</v>
      </c>
      <c r="F16" s="59">
        <v>5.67</v>
      </c>
      <c r="G16" s="36" t="s">
        <v>23</v>
      </c>
      <c r="H16" s="16" t="s">
        <v>24</v>
      </c>
    </row>
    <row r="17" spans="1:8" ht="15.75" thickBot="1">
      <c r="A17" s="1"/>
      <c r="B17" s="34">
        <v>43858</v>
      </c>
      <c r="C17" s="31">
        <v>0.6680902777777779</v>
      </c>
      <c r="D17" s="16" t="s">
        <v>21</v>
      </c>
      <c r="E17" s="57">
        <v>1417</v>
      </c>
      <c r="F17" s="59">
        <v>5.67</v>
      </c>
      <c r="G17" s="36" t="s">
        <v>23</v>
      </c>
      <c r="H17" s="16" t="s">
        <v>24</v>
      </c>
    </row>
    <row r="18" spans="1:8" ht="15.75" thickBot="1">
      <c r="A18" s="1"/>
      <c r="B18" s="34">
        <v>43858</v>
      </c>
      <c r="C18" s="31">
        <v>0.6751736111111111</v>
      </c>
      <c r="D18" s="16" t="s">
        <v>21</v>
      </c>
      <c r="E18" s="57">
        <v>785</v>
      </c>
      <c r="F18" s="59">
        <v>5.68</v>
      </c>
      <c r="G18" s="36" t="s">
        <v>23</v>
      </c>
      <c r="H18" s="16" t="s">
        <v>24</v>
      </c>
    </row>
    <row r="19" spans="1:8" ht="15.75" thickBot="1">
      <c r="A19" s="1"/>
      <c r="B19" s="34">
        <v>43858</v>
      </c>
      <c r="C19" s="31">
        <v>0.6756828703703704</v>
      </c>
      <c r="D19" s="16" t="s">
        <v>21</v>
      </c>
      <c r="E19" s="57">
        <v>1100</v>
      </c>
      <c r="F19" s="59">
        <v>5.68</v>
      </c>
      <c r="G19" s="36" t="s">
        <v>23</v>
      </c>
      <c r="H19" s="16" t="s">
        <v>24</v>
      </c>
    </row>
    <row r="20" spans="1:8" ht="15.75" thickBot="1">
      <c r="A20" s="1"/>
      <c r="B20" s="34">
        <v>43858</v>
      </c>
      <c r="C20" s="48">
        <v>0.6756828703703704</v>
      </c>
      <c r="D20" s="16" t="s">
        <v>21</v>
      </c>
      <c r="E20" s="57">
        <v>400</v>
      </c>
      <c r="F20" s="59">
        <v>5.68</v>
      </c>
      <c r="G20" s="47" t="s">
        <v>23</v>
      </c>
      <c r="H20" s="16" t="s">
        <v>24</v>
      </c>
    </row>
    <row r="21" spans="2:8" ht="15.75" thickBot="1">
      <c r="B21" s="34">
        <v>43858</v>
      </c>
      <c r="C21" s="31">
        <v>0.6756828703703704</v>
      </c>
      <c r="D21" s="16" t="s">
        <v>21</v>
      </c>
      <c r="E21" s="57">
        <v>1715</v>
      </c>
      <c r="F21" s="59">
        <v>5.68</v>
      </c>
      <c r="G21" s="36" t="s">
        <v>23</v>
      </c>
      <c r="H21" s="16" t="s">
        <v>24</v>
      </c>
    </row>
    <row r="22" spans="2:8" ht="15.75" thickBot="1">
      <c r="B22" s="34">
        <v>43858</v>
      </c>
      <c r="C22" s="31">
        <v>0.6918287037037038</v>
      </c>
      <c r="D22" s="16" t="s">
        <v>21</v>
      </c>
      <c r="E22" s="57">
        <v>3576</v>
      </c>
      <c r="F22" s="59">
        <v>5.66</v>
      </c>
      <c r="G22" s="36" t="s">
        <v>23</v>
      </c>
      <c r="H22" s="16" t="s">
        <v>24</v>
      </c>
    </row>
    <row r="24" ht="15.75" thickBot="1"/>
    <row r="25" spans="1:8" ht="15.75" thickBot="1">
      <c r="A25" s="10" t="s">
        <v>37</v>
      </c>
      <c r="B25" s="34">
        <v>43858</v>
      </c>
      <c r="C25" s="13"/>
      <c r="D25" s="13" t="s">
        <v>25</v>
      </c>
      <c r="E25" s="15">
        <f>SUM(E2:E24)</f>
        <v>23122</v>
      </c>
      <c r="F25" s="30">
        <v>5.6153</v>
      </c>
      <c r="G25" s="14" t="s">
        <v>19</v>
      </c>
      <c r="H25" s="14" t="s">
        <v>20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 topLeftCell="A1">
      <selection activeCell="E14" sqref="E14"/>
    </sheetView>
  </sheetViews>
  <sheetFormatPr defaultColWidth="9.140625" defaultRowHeight="15"/>
  <cols>
    <col min="1" max="1" width="32.00390625" style="0" bestFit="1" customWidth="1"/>
    <col min="2" max="2" width="14.00390625" style="0" bestFit="1" customWidth="1"/>
    <col min="3" max="3" width="11.421875" style="0" bestFit="1" customWidth="1"/>
  </cols>
  <sheetData>
    <row r="1" spans="1:8" ht="15.75" thickBot="1">
      <c r="A1" s="1"/>
      <c r="B1" s="46" t="s">
        <v>26</v>
      </c>
      <c r="C1" s="46" t="s">
        <v>27</v>
      </c>
      <c r="D1" s="45" t="s">
        <v>14</v>
      </c>
      <c r="E1" s="50" t="s">
        <v>15</v>
      </c>
      <c r="F1" s="18" t="s">
        <v>16</v>
      </c>
      <c r="G1" s="45" t="s">
        <v>17</v>
      </c>
      <c r="H1" s="46" t="s">
        <v>18</v>
      </c>
    </row>
    <row r="2" spans="1:8" ht="15.75" thickBot="1">
      <c r="A2" s="1"/>
      <c r="B2" s="34">
        <v>43859</v>
      </c>
      <c r="C2" s="44">
        <v>0.33678240740740745</v>
      </c>
      <c r="D2" s="47" t="s">
        <v>21</v>
      </c>
      <c r="E2" s="60">
        <v>1663</v>
      </c>
      <c r="F2" s="58">
        <v>5.63</v>
      </c>
      <c r="G2" s="47" t="s">
        <v>23</v>
      </c>
      <c r="H2" s="39" t="s">
        <v>24</v>
      </c>
    </row>
    <row r="3" spans="1:8" ht="15.75" thickBot="1">
      <c r="A3" s="1"/>
      <c r="B3" s="34">
        <v>43859</v>
      </c>
      <c r="C3" s="44">
        <v>0.36825231481481485</v>
      </c>
      <c r="D3" s="16" t="s">
        <v>21</v>
      </c>
      <c r="E3" s="60">
        <v>3000</v>
      </c>
      <c r="F3" s="58">
        <v>5.68</v>
      </c>
      <c r="G3" s="36" t="s">
        <v>23</v>
      </c>
      <c r="H3" s="16" t="s">
        <v>24</v>
      </c>
    </row>
    <row r="4" spans="1:8" ht="15.75" thickBot="1">
      <c r="A4" s="1"/>
      <c r="B4" s="34">
        <v>43859</v>
      </c>
      <c r="C4" s="31">
        <v>0.39719907407407407</v>
      </c>
      <c r="D4" s="16" t="s">
        <v>21</v>
      </c>
      <c r="E4" s="60">
        <v>837</v>
      </c>
      <c r="F4" s="58">
        <v>5.67</v>
      </c>
      <c r="G4" s="36" t="s">
        <v>23</v>
      </c>
      <c r="H4" s="16" t="s">
        <v>24</v>
      </c>
    </row>
    <row r="5" spans="1:8" ht="15.75" thickBot="1">
      <c r="A5" s="1"/>
      <c r="B5" s="34">
        <v>43859</v>
      </c>
      <c r="C5" s="31">
        <v>0.39719907407407407</v>
      </c>
      <c r="D5" s="16" t="s">
        <v>21</v>
      </c>
      <c r="E5" s="60">
        <v>23</v>
      </c>
      <c r="F5" s="58">
        <v>5.67</v>
      </c>
      <c r="G5" s="36" t="s">
        <v>23</v>
      </c>
      <c r="H5" s="16" t="s">
        <v>24</v>
      </c>
    </row>
    <row r="6" spans="1:8" ht="15.75" thickBot="1">
      <c r="A6" s="1"/>
      <c r="B6" s="34">
        <v>43859</v>
      </c>
      <c r="C6" s="31">
        <v>0.40273148148148147</v>
      </c>
      <c r="D6" s="16" t="s">
        <v>21</v>
      </c>
      <c r="E6" s="60">
        <v>3140</v>
      </c>
      <c r="F6" s="58">
        <v>5.67</v>
      </c>
      <c r="G6" s="36" t="s">
        <v>23</v>
      </c>
      <c r="H6" s="16" t="s">
        <v>24</v>
      </c>
    </row>
    <row r="7" spans="1:8" ht="15.75" thickBot="1">
      <c r="A7" s="1"/>
      <c r="B7" s="34">
        <v>43859</v>
      </c>
      <c r="C7" s="31">
        <v>0.565462962962963</v>
      </c>
      <c r="D7" s="16" t="s">
        <v>21</v>
      </c>
      <c r="E7" s="60">
        <v>400</v>
      </c>
      <c r="F7" s="58">
        <v>5.67</v>
      </c>
      <c r="G7" s="36" t="s">
        <v>23</v>
      </c>
      <c r="H7" s="16" t="s">
        <v>24</v>
      </c>
    </row>
    <row r="8" spans="1:8" ht="15.75" thickBot="1">
      <c r="A8" s="1"/>
      <c r="B8" s="34">
        <v>43859</v>
      </c>
      <c r="C8" s="31">
        <v>0.5980092592592593</v>
      </c>
      <c r="D8" s="16" t="s">
        <v>21</v>
      </c>
      <c r="E8" s="60">
        <v>4000</v>
      </c>
      <c r="F8" s="58">
        <v>5.68</v>
      </c>
      <c r="G8" s="36" t="s">
        <v>23</v>
      </c>
      <c r="H8" s="16" t="s">
        <v>24</v>
      </c>
    </row>
    <row r="9" spans="1:8" ht="15.75" thickBot="1">
      <c r="A9" s="1"/>
      <c r="B9" s="34">
        <v>43859</v>
      </c>
      <c r="C9" s="31">
        <v>0.6267013888888889</v>
      </c>
      <c r="D9" s="16" t="s">
        <v>21</v>
      </c>
      <c r="E9" s="60">
        <v>400</v>
      </c>
      <c r="F9" s="58">
        <v>5.67</v>
      </c>
      <c r="G9" s="36" t="s">
        <v>23</v>
      </c>
      <c r="H9" s="16" t="s">
        <v>24</v>
      </c>
    </row>
    <row r="10" spans="1:8" ht="15.75" thickBot="1">
      <c r="A10" s="1"/>
      <c r="B10" s="34">
        <v>43859</v>
      </c>
      <c r="C10" s="31">
        <v>0.6724189814814815</v>
      </c>
      <c r="D10" s="16" t="s">
        <v>21</v>
      </c>
      <c r="E10" s="60">
        <v>3208</v>
      </c>
      <c r="F10" s="58">
        <v>5.68</v>
      </c>
      <c r="G10" s="36" t="s">
        <v>23</v>
      </c>
      <c r="H10" s="16" t="s">
        <v>24</v>
      </c>
    </row>
    <row r="11" spans="1:8" ht="15.75" thickBot="1">
      <c r="A11" s="1"/>
      <c r="B11" s="34">
        <v>43859</v>
      </c>
      <c r="C11" s="31">
        <v>0.6724305555555555</v>
      </c>
      <c r="D11" s="16" t="s">
        <v>21</v>
      </c>
      <c r="E11" s="60">
        <v>1792</v>
      </c>
      <c r="F11" s="58">
        <v>5.68</v>
      </c>
      <c r="G11" s="36" t="s">
        <v>23</v>
      </c>
      <c r="H11" s="16" t="s">
        <v>24</v>
      </c>
    </row>
    <row r="12" spans="1:8" ht="15.75" thickBot="1">
      <c r="A12" s="1"/>
      <c r="B12" s="34">
        <v>43859</v>
      </c>
      <c r="C12" s="31">
        <v>0.6803703703703704</v>
      </c>
      <c r="D12" s="16" t="s">
        <v>21</v>
      </c>
      <c r="E12" s="60">
        <v>2000</v>
      </c>
      <c r="F12" s="58">
        <v>5.68</v>
      </c>
      <c r="G12" s="36" t="s">
        <v>23</v>
      </c>
      <c r="H12" s="16" t="s">
        <v>24</v>
      </c>
    </row>
    <row r="13" spans="1:8" ht="15.75" thickBot="1">
      <c r="A13" s="1"/>
      <c r="B13" s="34">
        <v>43859</v>
      </c>
      <c r="C13" s="31">
        <v>0.6918171296296296</v>
      </c>
      <c r="D13" s="16" t="s">
        <v>21</v>
      </c>
      <c r="E13" s="60">
        <v>849</v>
      </c>
      <c r="F13" s="58">
        <v>5.66</v>
      </c>
      <c r="G13" s="36" t="s">
        <v>23</v>
      </c>
      <c r="H13" s="16" t="s">
        <v>24</v>
      </c>
    </row>
    <row r="14" spans="1:8" ht="15.75" thickBot="1">
      <c r="A14" s="1"/>
      <c r="B14" s="34"/>
      <c r="C14" s="31"/>
      <c r="D14" s="16"/>
      <c r="E14" s="37"/>
      <c r="F14" s="37"/>
      <c r="G14" s="16"/>
      <c r="H14" s="16"/>
    </row>
    <row r="15" spans="1:8" ht="15.75" thickBot="1">
      <c r="A15" s="1"/>
      <c r="B15" s="34"/>
      <c r="C15" s="31"/>
      <c r="D15" s="16"/>
      <c r="E15" s="37"/>
      <c r="F15" s="37"/>
      <c r="G15" s="16"/>
      <c r="H15" s="16"/>
    </row>
    <row r="16" spans="1:8" ht="15.75" thickBot="1">
      <c r="A16" s="1"/>
      <c r="B16" s="34"/>
      <c r="C16" s="31"/>
      <c r="D16" s="16"/>
      <c r="E16" s="37"/>
      <c r="F16" s="37"/>
      <c r="G16" s="16"/>
      <c r="H16" s="16"/>
    </row>
    <row r="17" spans="1:8" ht="15.75" thickBot="1">
      <c r="A17" s="1"/>
      <c r="B17" s="34"/>
      <c r="C17" s="31"/>
      <c r="D17" s="16"/>
      <c r="E17" s="37"/>
      <c r="F17" s="37"/>
      <c r="G17" s="16"/>
      <c r="H17" s="16"/>
    </row>
    <row r="18" spans="1:8" ht="15.75" thickBot="1">
      <c r="A18" s="1"/>
      <c r="B18" s="34"/>
      <c r="C18" s="31"/>
      <c r="D18" s="16"/>
      <c r="E18" s="37"/>
      <c r="F18" s="37"/>
      <c r="G18" s="16"/>
      <c r="H18" s="16"/>
    </row>
    <row r="19" spans="1:8" ht="15.75" thickBot="1">
      <c r="A19" s="1"/>
      <c r="B19" s="34"/>
      <c r="C19" s="31"/>
      <c r="D19" s="16"/>
      <c r="E19" s="37"/>
      <c r="F19" s="37"/>
      <c r="G19" s="16"/>
      <c r="H19" s="16"/>
    </row>
    <row r="20" spans="1:8" ht="15.75" thickBot="1">
      <c r="A20" s="1"/>
      <c r="B20" s="34"/>
      <c r="C20" s="48"/>
      <c r="D20" s="42"/>
      <c r="E20" s="49"/>
      <c r="F20" s="41"/>
      <c r="G20" s="43"/>
      <c r="H20" s="43"/>
    </row>
    <row r="21" spans="1:8" ht="15.75" thickBot="1">
      <c r="A21" s="10" t="s">
        <v>38</v>
      </c>
      <c r="B21" s="34">
        <v>43859</v>
      </c>
      <c r="C21" s="13"/>
      <c r="D21" s="13" t="s">
        <v>25</v>
      </c>
      <c r="E21" s="15">
        <f>SUM(E2:E20)</f>
        <v>21312</v>
      </c>
      <c r="F21" s="30">
        <v>5.673</v>
      </c>
      <c r="G21" s="14" t="s">
        <v>19</v>
      </c>
      <c r="H21" s="14" t="s">
        <v>20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 topLeftCell="A1">
      <selection activeCell="F30" sqref="F30"/>
    </sheetView>
  </sheetViews>
  <sheetFormatPr defaultColWidth="9.140625" defaultRowHeight="15"/>
  <cols>
    <col min="1" max="1" width="32.00390625" style="0" bestFit="1" customWidth="1"/>
    <col min="2" max="2" width="14.00390625" style="0" bestFit="1" customWidth="1"/>
    <col min="3" max="3" width="11.421875" style="0" bestFit="1" customWidth="1"/>
  </cols>
  <sheetData>
    <row r="1" spans="1:8" ht="15.75" thickBot="1">
      <c r="A1" s="1"/>
      <c r="B1" s="46" t="s">
        <v>26</v>
      </c>
      <c r="C1" s="46" t="s">
        <v>27</v>
      </c>
      <c r="D1" s="45" t="s">
        <v>14</v>
      </c>
      <c r="E1" s="50" t="s">
        <v>15</v>
      </c>
      <c r="F1" s="40" t="s">
        <v>16</v>
      </c>
      <c r="G1" s="45" t="s">
        <v>17</v>
      </c>
      <c r="H1" s="46" t="s">
        <v>18</v>
      </c>
    </row>
    <row r="2" spans="1:8" ht="15.75" thickBot="1">
      <c r="A2" s="1"/>
      <c r="B2" s="34">
        <v>43860</v>
      </c>
      <c r="C2" s="44">
        <v>0.47502314814814817</v>
      </c>
      <c r="D2" s="51" t="s">
        <v>21</v>
      </c>
      <c r="E2" s="57">
        <v>330</v>
      </c>
      <c r="F2" s="58">
        <v>5.65</v>
      </c>
      <c r="G2" s="47" t="s">
        <v>23</v>
      </c>
      <c r="H2" s="39" t="s">
        <v>24</v>
      </c>
    </row>
    <row r="3" spans="1:8" ht="15.75" thickBot="1">
      <c r="A3" s="1"/>
      <c r="B3" s="34">
        <v>43860</v>
      </c>
      <c r="C3" s="44">
        <v>0.47502314814814817</v>
      </c>
      <c r="D3" s="35" t="s">
        <v>21</v>
      </c>
      <c r="E3" s="57">
        <v>2670</v>
      </c>
      <c r="F3" s="58">
        <v>5.65</v>
      </c>
      <c r="G3" s="36" t="s">
        <v>23</v>
      </c>
      <c r="H3" s="16" t="s">
        <v>24</v>
      </c>
    </row>
    <row r="4" spans="1:8" ht="15.75" thickBot="1">
      <c r="A4" s="1"/>
      <c r="B4" s="34">
        <v>43860</v>
      </c>
      <c r="C4" s="31">
        <v>0.5124884259259259</v>
      </c>
      <c r="D4" s="35" t="s">
        <v>21</v>
      </c>
      <c r="E4" s="57">
        <v>6000</v>
      </c>
      <c r="F4" s="58">
        <v>5.66</v>
      </c>
      <c r="G4" s="36" t="s">
        <v>23</v>
      </c>
      <c r="H4" s="16" t="s">
        <v>24</v>
      </c>
    </row>
    <row r="5" spans="1:8" ht="15.75" thickBot="1">
      <c r="A5" s="1"/>
      <c r="B5" s="34">
        <v>43860</v>
      </c>
      <c r="C5" s="31">
        <v>0.5392708333333334</v>
      </c>
      <c r="D5" s="35" t="s">
        <v>21</v>
      </c>
      <c r="E5" s="57">
        <v>537</v>
      </c>
      <c r="F5" s="58">
        <v>5.65</v>
      </c>
      <c r="G5" s="36" t="s">
        <v>23</v>
      </c>
      <c r="H5" s="16" t="s">
        <v>24</v>
      </c>
    </row>
    <row r="6" spans="1:8" ht="15.75" thickBot="1">
      <c r="A6" s="1"/>
      <c r="B6" s="34">
        <v>43860</v>
      </c>
      <c r="C6" s="31">
        <v>0.5392708333333334</v>
      </c>
      <c r="D6" s="35" t="s">
        <v>21</v>
      </c>
      <c r="E6" s="57">
        <v>200</v>
      </c>
      <c r="F6" s="58">
        <v>5.65</v>
      </c>
      <c r="G6" s="36" t="s">
        <v>23</v>
      </c>
      <c r="H6" s="16" t="s">
        <v>24</v>
      </c>
    </row>
    <row r="7" spans="1:8" ht="15.75" thickBot="1">
      <c r="A7" s="1"/>
      <c r="B7" s="34">
        <v>43860</v>
      </c>
      <c r="C7" s="31">
        <v>0.5392708333333334</v>
      </c>
      <c r="D7" s="35" t="s">
        <v>21</v>
      </c>
      <c r="E7" s="57">
        <v>193</v>
      </c>
      <c r="F7" s="58">
        <v>5.65</v>
      </c>
      <c r="G7" s="36" t="s">
        <v>23</v>
      </c>
      <c r="H7" s="16" t="s">
        <v>24</v>
      </c>
    </row>
    <row r="8" spans="1:8" ht="15.75" thickBot="1">
      <c r="A8" s="1"/>
      <c r="B8" s="34">
        <v>43860</v>
      </c>
      <c r="C8" s="31">
        <v>0.5392708333333334</v>
      </c>
      <c r="D8" s="35" t="s">
        <v>21</v>
      </c>
      <c r="E8" s="57">
        <v>290</v>
      </c>
      <c r="F8" s="58">
        <v>5.65</v>
      </c>
      <c r="G8" s="36" t="s">
        <v>23</v>
      </c>
      <c r="H8" s="16" t="s">
        <v>24</v>
      </c>
    </row>
    <row r="9" spans="1:8" ht="15.75" thickBot="1">
      <c r="A9" s="1"/>
      <c r="B9" s="34">
        <v>43860</v>
      </c>
      <c r="C9" s="31">
        <v>0.5392708333333334</v>
      </c>
      <c r="D9" s="35" t="s">
        <v>21</v>
      </c>
      <c r="E9" s="57">
        <v>3312</v>
      </c>
      <c r="F9" s="58">
        <v>5.65</v>
      </c>
      <c r="G9" s="36" t="s">
        <v>23</v>
      </c>
      <c r="H9" s="16" t="s">
        <v>24</v>
      </c>
    </row>
    <row r="10" spans="1:8" ht="15.75" thickBot="1">
      <c r="A10" s="1"/>
      <c r="B10" s="34">
        <v>43860</v>
      </c>
      <c r="C10" s="31">
        <v>0.5392708333333334</v>
      </c>
      <c r="D10" s="35" t="s">
        <v>21</v>
      </c>
      <c r="E10" s="57">
        <v>154</v>
      </c>
      <c r="F10" s="58">
        <v>5.65</v>
      </c>
      <c r="G10" s="36" t="s">
        <v>23</v>
      </c>
      <c r="H10" s="16" t="s">
        <v>24</v>
      </c>
    </row>
    <row r="11" spans="1:8" ht="15.75" thickBot="1">
      <c r="A11" s="1"/>
      <c r="B11" s="34">
        <v>43860</v>
      </c>
      <c r="C11" s="31">
        <v>0.5392708333333334</v>
      </c>
      <c r="D11" s="35" t="s">
        <v>21</v>
      </c>
      <c r="E11" s="57">
        <v>314</v>
      </c>
      <c r="F11" s="58">
        <v>5.65</v>
      </c>
      <c r="G11" s="36" t="s">
        <v>23</v>
      </c>
      <c r="H11" s="16" t="s">
        <v>24</v>
      </c>
    </row>
    <row r="12" spans="1:8" ht="15.75" thickBot="1">
      <c r="A12" s="1"/>
      <c r="B12" s="34">
        <v>43860</v>
      </c>
      <c r="C12" s="31">
        <v>0.5749074074074074</v>
      </c>
      <c r="D12" s="35" t="s">
        <v>21</v>
      </c>
      <c r="E12" s="57">
        <v>1600</v>
      </c>
      <c r="F12" s="58">
        <v>5.63</v>
      </c>
      <c r="G12" s="36" t="s">
        <v>23</v>
      </c>
      <c r="H12" s="16" t="s">
        <v>24</v>
      </c>
    </row>
    <row r="13" spans="1:8" ht="15.75" thickBot="1">
      <c r="A13" s="1"/>
      <c r="B13" s="34">
        <v>43860</v>
      </c>
      <c r="C13" s="33">
        <v>0.5796296296296296</v>
      </c>
      <c r="D13" s="38" t="s">
        <v>21</v>
      </c>
      <c r="E13" s="61">
        <v>420</v>
      </c>
      <c r="F13" s="62">
        <v>5.63</v>
      </c>
      <c r="G13" s="53" t="s">
        <v>23</v>
      </c>
      <c r="H13" s="32" t="s">
        <v>24</v>
      </c>
    </row>
    <row r="14" spans="1:8" ht="15.75" thickBot="1">
      <c r="A14" s="1"/>
      <c r="B14" s="34">
        <v>43860</v>
      </c>
      <c r="C14" s="31">
        <v>0.6140393518518519</v>
      </c>
      <c r="D14" s="35" t="s">
        <v>21</v>
      </c>
      <c r="E14" s="57">
        <v>326</v>
      </c>
      <c r="F14" s="58">
        <v>5.63</v>
      </c>
      <c r="G14" s="53" t="s">
        <v>23</v>
      </c>
      <c r="H14" s="32" t="s">
        <v>24</v>
      </c>
    </row>
    <row r="15" spans="1:8" ht="15.75" thickBot="1">
      <c r="A15" s="1"/>
      <c r="B15" s="34">
        <v>43860</v>
      </c>
      <c r="C15" s="31">
        <v>0.6549421296296296</v>
      </c>
      <c r="D15" s="38" t="s">
        <v>21</v>
      </c>
      <c r="E15" s="57">
        <v>2328</v>
      </c>
      <c r="F15" s="58">
        <v>5.63</v>
      </c>
      <c r="G15" s="53" t="s">
        <v>23</v>
      </c>
      <c r="H15" s="32" t="s">
        <v>24</v>
      </c>
    </row>
    <row r="16" spans="1:8" ht="15.75" thickBot="1">
      <c r="A16" s="1"/>
      <c r="B16" s="34">
        <v>43860</v>
      </c>
      <c r="C16" s="31">
        <v>0.6549421296296296</v>
      </c>
      <c r="D16" s="35" t="s">
        <v>21</v>
      </c>
      <c r="E16" s="57">
        <v>400</v>
      </c>
      <c r="F16" s="58">
        <v>5.63</v>
      </c>
      <c r="G16" s="53" t="s">
        <v>23</v>
      </c>
      <c r="H16" s="32" t="s">
        <v>24</v>
      </c>
    </row>
    <row r="17" spans="1:8" ht="15.75" thickBot="1">
      <c r="A17" s="1"/>
      <c r="B17" s="34">
        <v>43860</v>
      </c>
      <c r="C17" s="31">
        <v>0.6549421296296296</v>
      </c>
      <c r="D17" s="38" t="s">
        <v>21</v>
      </c>
      <c r="E17" s="57">
        <v>160</v>
      </c>
      <c r="F17" s="58">
        <v>5.63</v>
      </c>
      <c r="G17" s="53" t="s">
        <v>23</v>
      </c>
      <c r="H17" s="32" t="s">
        <v>24</v>
      </c>
    </row>
    <row r="18" spans="1:8" ht="15.75" thickBot="1">
      <c r="A18" s="1"/>
      <c r="B18" s="34">
        <v>43860</v>
      </c>
      <c r="C18" s="31">
        <v>0.6549421296296296</v>
      </c>
      <c r="D18" s="35" t="s">
        <v>21</v>
      </c>
      <c r="E18" s="57">
        <v>406</v>
      </c>
      <c r="F18" s="58">
        <v>5.63</v>
      </c>
      <c r="G18" s="53" t="s">
        <v>23</v>
      </c>
      <c r="H18" s="32" t="s">
        <v>24</v>
      </c>
    </row>
    <row r="19" spans="1:8" ht="15.75" thickBot="1">
      <c r="A19" s="1"/>
      <c r="B19" s="34">
        <v>43860</v>
      </c>
      <c r="C19" s="31">
        <v>0.6549421296296296</v>
      </c>
      <c r="D19" s="38" t="s">
        <v>21</v>
      </c>
      <c r="E19" s="57">
        <v>24</v>
      </c>
      <c r="F19" s="58">
        <v>5.63</v>
      </c>
      <c r="G19" s="53" t="s">
        <v>23</v>
      </c>
      <c r="H19" s="32" t="s">
        <v>24</v>
      </c>
    </row>
    <row r="20" spans="1:8" ht="15.75" thickBot="1">
      <c r="A20" s="1"/>
      <c r="B20" s="34">
        <v>43860</v>
      </c>
      <c r="C20" s="31">
        <v>0.6549421296296296</v>
      </c>
      <c r="D20" s="35" t="s">
        <v>21</v>
      </c>
      <c r="E20" s="57">
        <v>201</v>
      </c>
      <c r="F20" s="58">
        <v>5.63</v>
      </c>
      <c r="G20" s="53" t="s">
        <v>23</v>
      </c>
      <c r="H20" s="32" t="s">
        <v>24</v>
      </c>
    </row>
    <row r="21" spans="2:8" ht="15.75" thickBot="1">
      <c r="B21" s="34">
        <v>43860</v>
      </c>
      <c r="C21" s="31">
        <v>0.6549421296296296</v>
      </c>
      <c r="D21" s="38" t="s">
        <v>21</v>
      </c>
      <c r="E21" s="57">
        <v>46</v>
      </c>
      <c r="F21" s="58">
        <v>5.63</v>
      </c>
      <c r="G21" s="53" t="s">
        <v>23</v>
      </c>
      <c r="H21" s="32" t="s">
        <v>24</v>
      </c>
    </row>
    <row r="22" spans="2:8" ht="15.75" thickBot="1">
      <c r="B22" s="34">
        <v>43860</v>
      </c>
      <c r="C22" s="31">
        <v>0.6549421296296296</v>
      </c>
      <c r="D22" s="35" t="s">
        <v>21</v>
      </c>
      <c r="E22" s="57">
        <v>400</v>
      </c>
      <c r="F22" s="58">
        <v>5.63</v>
      </c>
      <c r="G22" s="53" t="s">
        <v>23</v>
      </c>
      <c r="H22" s="32" t="s">
        <v>24</v>
      </c>
    </row>
    <row r="23" spans="2:8" ht="15.75" thickBot="1">
      <c r="B23" s="34">
        <v>43860</v>
      </c>
      <c r="C23" s="31">
        <v>0.6549421296296296</v>
      </c>
      <c r="D23" s="38" t="s">
        <v>21</v>
      </c>
      <c r="E23" s="57">
        <v>316</v>
      </c>
      <c r="F23" s="58">
        <v>5.63</v>
      </c>
      <c r="G23" s="53" t="s">
        <v>23</v>
      </c>
      <c r="H23" s="32" t="s">
        <v>24</v>
      </c>
    </row>
    <row r="24" spans="2:8" ht="15.75" thickBot="1">
      <c r="B24" s="34">
        <v>43860</v>
      </c>
      <c r="C24" s="31">
        <v>0.6549421296296296</v>
      </c>
      <c r="D24" s="35" t="s">
        <v>21</v>
      </c>
      <c r="E24" s="57">
        <v>56</v>
      </c>
      <c r="F24" s="58">
        <v>5.63</v>
      </c>
      <c r="G24" s="53" t="s">
        <v>23</v>
      </c>
      <c r="H24" s="32" t="s">
        <v>24</v>
      </c>
    </row>
    <row r="25" spans="2:8" ht="15.75" thickBot="1">
      <c r="B25" s="34">
        <v>43860</v>
      </c>
      <c r="C25" s="31">
        <v>0.6549421296296296</v>
      </c>
      <c r="D25" s="38" t="s">
        <v>21</v>
      </c>
      <c r="E25" s="57">
        <v>317</v>
      </c>
      <c r="F25" s="58">
        <v>5.63</v>
      </c>
      <c r="G25" s="53" t="s">
        <v>23</v>
      </c>
      <c r="H25" s="32" t="s">
        <v>24</v>
      </c>
    </row>
    <row r="26" spans="2:8" ht="15.75" thickBot="1">
      <c r="B26" s="34">
        <v>43860</v>
      </c>
      <c r="C26" s="31">
        <v>0.691875</v>
      </c>
      <c r="D26" s="35" t="s">
        <v>21</v>
      </c>
      <c r="E26" s="57">
        <v>392</v>
      </c>
      <c r="F26" s="58">
        <v>5.61</v>
      </c>
      <c r="G26" s="16" t="s">
        <v>23</v>
      </c>
      <c r="H26" s="16" t="s">
        <v>24</v>
      </c>
    </row>
    <row r="27" spans="5:6" ht="15">
      <c r="E27" s="1"/>
      <c r="F27" s="63"/>
    </row>
    <row r="29" ht="15.75" thickBot="1"/>
    <row r="30" spans="1:8" ht="15.75" thickBot="1">
      <c r="A30" s="10" t="s">
        <v>39</v>
      </c>
      <c r="B30" s="34">
        <v>43860</v>
      </c>
      <c r="C30" s="13"/>
      <c r="D30" s="13" t="s">
        <v>25</v>
      </c>
      <c r="E30" s="15">
        <f>SUM(E2:E29)</f>
        <v>21392</v>
      </c>
      <c r="F30" s="30">
        <v>5.6455</v>
      </c>
      <c r="G30" s="14" t="s">
        <v>19</v>
      </c>
      <c r="H30" s="14" t="s">
        <v>20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 topLeftCell="A13">
      <selection activeCell="J42" sqref="J42"/>
    </sheetView>
  </sheetViews>
  <sheetFormatPr defaultColWidth="9.140625" defaultRowHeight="15"/>
  <cols>
    <col min="1" max="1" width="32.00390625" style="0" bestFit="1" customWidth="1"/>
    <col min="2" max="2" width="14.00390625" style="0" bestFit="1" customWidth="1"/>
    <col min="3" max="3" width="11.421875" style="0" bestFit="1" customWidth="1"/>
  </cols>
  <sheetData>
    <row r="1" spans="1:8" ht="15.75" thickBot="1">
      <c r="A1" s="1"/>
      <c r="B1" s="46" t="s">
        <v>26</v>
      </c>
      <c r="C1" s="46" t="s">
        <v>27</v>
      </c>
      <c r="D1" s="45" t="s">
        <v>14</v>
      </c>
      <c r="E1" s="50" t="s">
        <v>15</v>
      </c>
      <c r="F1" s="40" t="s">
        <v>16</v>
      </c>
      <c r="G1" s="45" t="s">
        <v>17</v>
      </c>
      <c r="H1" s="46" t="s">
        <v>18</v>
      </c>
    </row>
    <row r="2" spans="1:8" ht="15.75" thickBot="1">
      <c r="A2" s="1"/>
      <c r="B2" s="34">
        <v>43861</v>
      </c>
      <c r="C2" s="44">
        <v>0.5417939814814815</v>
      </c>
      <c r="D2" s="51" t="s">
        <v>21</v>
      </c>
      <c r="E2" s="57">
        <v>410</v>
      </c>
      <c r="F2" s="58">
        <v>5.67</v>
      </c>
      <c r="G2" s="47" t="s">
        <v>23</v>
      </c>
      <c r="H2" s="39" t="s">
        <v>24</v>
      </c>
    </row>
    <row r="3" spans="1:8" ht="15.75" thickBot="1">
      <c r="A3" s="1"/>
      <c r="B3" s="34">
        <v>43861</v>
      </c>
      <c r="C3" s="44">
        <v>0.5446527777777778</v>
      </c>
      <c r="D3" s="35" t="s">
        <v>21</v>
      </c>
      <c r="E3" s="57">
        <v>806</v>
      </c>
      <c r="F3" s="58">
        <v>5.67</v>
      </c>
      <c r="G3" s="36" t="s">
        <v>23</v>
      </c>
      <c r="H3" s="16" t="s">
        <v>24</v>
      </c>
    </row>
    <row r="4" spans="1:8" ht="15.75" thickBot="1">
      <c r="A4" s="1"/>
      <c r="B4" s="34">
        <v>43861</v>
      </c>
      <c r="C4" s="31">
        <v>0.5446527777777778</v>
      </c>
      <c r="D4" s="35" t="s">
        <v>21</v>
      </c>
      <c r="E4" s="57">
        <v>2172</v>
      </c>
      <c r="F4" s="58">
        <v>5.67</v>
      </c>
      <c r="G4" s="36" t="s">
        <v>23</v>
      </c>
      <c r="H4" s="16" t="s">
        <v>24</v>
      </c>
    </row>
    <row r="5" spans="1:8" ht="15.75" thickBot="1">
      <c r="A5" s="1"/>
      <c r="B5" s="34">
        <v>43861</v>
      </c>
      <c r="C5" s="31">
        <v>0.5446527777777778</v>
      </c>
      <c r="D5" s="35" t="s">
        <v>21</v>
      </c>
      <c r="E5" s="57">
        <v>249</v>
      </c>
      <c r="F5" s="58">
        <v>5.67</v>
      </c>
      <c r="G5" s="36" t="s">
        <v>23</v>
      </c>
      <c r="H5" s="16" t="s">
        <v>24</v>
      </c>
    </row>
    <row r="6" spans="1:8" ht="15.75" thickBot="1">
      <c r="A6" s="1"/>
      <c r="B6" s="34">
        <v>43861</v>
      </c>
      <c r="C6" s="31">
        <v>0.5446527777777778</v>
      </c>
      <c r="D6" s="35" t="s">
        <v>21</v>
      </c>
      <c r="E6" s="57">
        <v>326</v>
      </c>
      <c r="F6" s="58">
        <v>5.67</v>
      </c>
      <c r="G6" s="36" t="s">
        <v>23</v>
      </c>
      <c r="H6" s="16" t="s">
        <v>24</v>
      </c>
    </row>
    <row r="7" spans="1:8" ht="15.75" thickBot="1">
      <c r="A7" s="1"/>
      <c r="B7" s="34">
        <v>43861</v>
      </c>
      <c r="C7" s="31">
        <v>0.5446527777777778</v>
      </c>
      <c r="D7" s="35" t="s">
        <v>21</v>
      </c>
      <c r="E7" s="57">
        <v>37</v>
      </c>
      <c r="F7" s="58">
        <v>5.67</v>
      </c>
      <c r="G7" s="36" t="s">
        <v>23</v>
      </c>
      <c r="H7" s="16" t="s">
        <v>24</v>
      </c>
    </row>
    <row r="8" spans="1:8" ht="15.75" thickBot="1">
      <c r="A8" s="1"/>
      <c r="B8" s="34">
        <v>43861</v>
      </c>
      <c r="C8" s="31">
        <v>0.5449421296296296</v>
      </c>
      <c r="D8" s="35" t="s">
        <v>21</v>
      </c>
      <c r="E8" s="57">
        <v>2038</v>
      </c>
      <c r="F8" s="58">
        <v>5.67</v>
      </c>
      <c r="G8" s="36" t="s">
        <v>23</v>
      </c>
      <c r="H8" s="16" t="s">
        <v>24</v>
      </c>
    </row>
    <row r="9" spans="1:8" ht="15.75" thickBot="1">
      <c r="A9" s="1"/>
      <c r="B9" s="34">
        <v>43861</v>
      </c>
      <c r="C9" s="31">
        <v>0.5449421296296296</v>
      </c>
      <c r="D9" s="35" t="s">
        <v>21</v>
      </c>
      <c r="E9" s="57">
        <v>32</v>
      </c>
      <c r="F9" s="58">
        <v>5.67</v>
      </c>
      <c r="G9" s="36" t="s">
        <v>23</v>
      </c>
      <c r="H9" s="16" t="s">
        <v>24</v>
      </c>
    </row>
    <row r="10" spans="1:8" ht="15.75" thickBot="1">
      <c r="A10" s="1"/>
      <c r="B10" s="34">
        <v>43861</v>
      </c>
      <c r="C10" s="31">
        <v>0.5449421296296296</v>
      </c>
      <c r="D10" s="35" t="s">
        <v>21</v>
      </c>
      <c r="E10" s="57">
        <v>218</v>
      </c>
      <c r="F10" s="58">
        <v>5.67</v>
      </c>
      <c r="G10" s="36" t="s">
        <v>23</v>
      </c>
      <c r="H10" s="16" t="s">
        <v>24</v>
      </c>
    </row>
    <row r="11" spans="1:8" ht="15.75" thickBot="1">
      <c r="A11" s="1"/>
      <c r="B11" s="34">
        <v>43861</v>
      </c>
      <c r="C11" s="31">
        <v>0.54494212962963</v>
      </c>
      <c r="D11" s="35" t="s">
        <v>21</v>
      </c>
      <c r="E11" s="57">
        <v>141</v>
      </c>
      <c r="F11" s="58">
        <v>5.67</v>
      </c>
      <c r="G11" s="36" t="s">
        <v>23</v>
      </c>
      <c r="H11" s="16" t="s">
        <v>24</v>
      </c>
    </row>
    <row r="12" spans="1:8" ht="15.75" thickBot="1">
      <c r="A12" s="1"/>
      <c r="B12" s="34">
        <v>43861</v>
      </c>
      <c r="C12" s="31">
        <v>0.54494212962963</v>
      </c>
      <c r="D12" s="35" t="s">
        <v>21</v>
      </c>
      <c r="E12" s="57">
        <v>61</v>
      </c>
      <c r="F12" s="58">
        <v>5.67</v>
      </c>
      <c r="G12" s="36" t="s">
        <v>23</v>
      </c>
      <c r="H12" s="16" t="s">
        <v>24</v>
      </c>
    </row>
    <row r="13" spans="1:8" ht="15.75" thickBot="1">
      <c r="A13" s="1"/>
      <c r="B13" s="34">
        <v>43861</v>
      </c>
      <c r="C13" s="31">
        <v>0.54494212962963</v>
      </c>
      <c r="D13" s="38" t="s">
        <v>21</v>
      </c>
      <c r="E13" s="57">
        <v>18</v>
      </c>
      <c r="F13" s="58">
        <v>5.67</v>
      </c>
      <c r="G13" s="53" t="s">
        <v>23</v>
      </c>
      <c r="H13" s="32" t="s">
        <v>24</v>
      </c>
    </row>
    <row r="14" spans="1:8" ht="15.75" thickBot="1">
      <c r="A14" s="1"/>
      <c r="B14" s="34">
        <v>43861</v>
      </c>
      <c r="C14" s="31">
        <v>0.54494212962963</v>
      </c>
      <c r="D14" s="35" t="s">
        <v>21</v>
      </c>
      <c r="E14" s="57">
        <v>200</v>
      </c>
      <c r="F14" s="58">
        <v>5.67</v>
      </c>
      <c r="G14" s="53" t="s">
        <v>23</v>
      </c>
      <c r="H14" s="32" t="s">
        <v>24</v>
      </c>
    </row>
    <row r="15" spans="1:8" ht="15.75" thickBot="1">
      <c r="A15" s="1"/>
      <c r="B15" s="34">
        <v>43861</v>
      </c>
      <c r="C15" s="31">
        <v>0.54494212962963</v>
      </c>
      <c r="D15" s="38" t="s">
        <v>21</v>
      </c>
      <c r="E15" s="57">
        <v>152</v>
      </c>
      <c r="F15" s="58">
        <v>5.67</v>
      </c>
      <c r="G15" s="53" t="s">
        <v>23</v>
      </c>
      <c r="H15" s="32" t="s">
        <v>24</v>
      </c>
    </row>
    <row r="16" spans="1:8" ht="15.75" thickBot="1">
      <c r="A16" s="1"/>
      <c r="B16" s="34">
        <v>43861</v>
      </c>
      <c r="C16" s="31">
        <v>0.54494212962963</v>
      </c>
      <c r="D16" s="35" t="s">
        <v>21</v>
      </c>
      <c r="E16" s="57">
        <v>226</v>
      </c>
      <c r="F16" s="58">
        <v>5.67</v>
      </c>
      <c r="G16" s="53" t="s">
        <v>23</v>
      </c>
      <c r="H16" s="32" t="s">
        <v>24</v>
      </c>
    </row>
    <row r="17" spans="1:8" ht="15.75" thickBot="1">
      <c r="A17" s="1"/>
      <c r="B17" s="34">
        <v>43861</v>
      </c>
      <c r="C17" s="31">
        <v>0.54494212962963</v>
      </c>
      <c r="D17" s="38" t="s">
        <v>21</v>
      </c>
      <c r="E17" s="57">
        <v>13</v>
      </c>
      <c r="F17" s="58">
        <v>5.67</v>
      </c>
      <c r="G17" s="53" t="s">
        <v>23</v>
      </c>
      <c r="H17" s="32" t="s">
        <v>24</v>
      </c>
    </row>
    <row r="18" spans="1:8" ht="15.75" thickBot="1">
      <c r="A18" s="1"/>
      <c r="B18" s="34">
        <v>43861</v>
      </c>
      <c r="C18" s="31">
        <v>0.54494212962963</v>
      </c>
      <c r="D18" s="35" t="s">
        <v>21</v>
      </c>
      <c r="E18" s="57">
        <v>901</v>
      </c>
      <c r="F18" s="58">
        <v>5.67</v>
      </c>
      <c r="G18" s="53" t="s">
        <v>23</v>
      </c>
      <c r="H18" s="32" t="s">
        <v>24</v>
      </c>
    </row>
    <row r="19" spans="1:8" ht="15.75" thickBot="1">
      <c r="A19" s="1"/>
      <c r="B19" s="34">
        <v>43861</v>
      </c>
      <c r="C19" s="31">
        <v>0.5451851851851852</v>
      </c>
      <c r="D19" s="38" t="s">
        <v>21</v>
      </c>
      <c r="E19" s="57">
        <v>670</v>
      </c>
      <c r="F19" s="58">
        <v>5.67</v>
      </c>
      <c r="G19" s="53" t="s">
        <v>23</v>
      </c>
      <c r="H19" s="32" t="s">
        <v>24</v>
      </c>
    </row>
    <row r="20" spans="1:8" ht="15.75" thickBot="1">
      <c r="A20" s="1"/>
      <c r="B20" s="34">
        <v>43861</v>
      </c>
      <c r="C20" s="31">
        <v>0.5545949074074074</v>
      </c>
      <c r="D20" s="35" t="s">
        <v>21</v>
      </c>
      <c r="E20" s="57">
        <v>1017</v>
      </c>
      <c r="F20" s="58">
        <v>5.67</v>
      </c>
      <c r="G20" s="53" t="s">
        <v>23</v>
      </c>
      <c r="H20" s="32" t="s">
        <v>24</v>
      </c>
    </row>
    <row r="21" spans="1:8" ht="15.75" thickBot="1">
      <c r="A21" s="1"/>
      <c r="B21" s="34">
        <v>43861</v>
      </c>
      <c r="C21" s="31">
        <v>0.5545949074074074</v>
      </c>
      <c r="D21" s="38" t="s">
        <v>21</v>
      </c>
      <c r="E21" s="57">
        <v>818</v>
      </c>
      <c r="F21" s="58">
        <v>5.67</v>
      </c>
      <c r="G21" s="53" t="s">
        <v>23</v>
      </c>
      <c r="H21" s="32" t="s">
        <v>24</v>
      </c>
    </row>
    <row r="22" spans="1:8" ht="15.75" thickBot="1">
      <c r="A22" s="1"/>
      <c r="B22" s="34">
        <v>43861</v>
      </c>
      <c r="C22" s="31">
        <v>0.5545949074074074</v>
      </c>
      <c r="D22" s="35" t="s">
        <v>21</v>
      </c>
      <c r="E22" s="57">
        <v>95</v>
      </c>
      <c r="F22" s="58">
        <v>5.67</v>
      </c>
      <c r="G22" s="53" t="s">
        <v>23</v>
      </c>
      <c r="H22" s="32" t="s">
        <v>24</v>
      </c>
    </row>
    <row r="23" spans="1:8" ht="15.75" thickBot="1">
      <c r="A23" s="1"/>
      <c r="B23" s="34">
        <v>43861</v>
      </c>
      <c r="C23" s="31">
        <v>0.5546064814814815</v>
      </c>
      <c r="D23" s="38" t="s">
        <v>21</v>
      </c>
      <c r="E23" s="57">
        <v>400</v>
      </c>
      <c r="F23" s="58">
        <v>5.67</v>
      </c>
      <c r="G23" s="53" t="s">
        <v>23</v>
      </c>
      <c r="H23" s="32" t="s">
        <v>24</v>
      </c>
    </row>
    <row r="24" spans="1:8" ht="15.75" thickBot="1">
      <c r="A24" s="1"/>
      <c r="B24" s="34">
        <v>43861</v>
      </c>
      <c r="C24" s="31">
        <v>0.6154398148148148</v>
      </c>
      <c r="D24" s="35" t="s">
        <v>21</v>
      </c>
      <c r="E24" s="57">
        <v>1501</v>
      </c>
      <c r="F24" s="58">
        <v>5.66</v>
      </c>
      <c r="G24" s="53" t="s">
        <v>23</v>
      </c>
      <c r="H24" s="32" t="s">
        <v>24</v>
      </c>
    </row>
    <row r="25" spans="1:8" ht="15.75" thickBot="1">
      <c r="A25" s="1"/>
      <c r="B25" s="34">
        <v>43861</v>
      </c>
      <c r="C25" s="31">
        <v>0.6154398148148148</v>
      </c>
      <c r="D25" s="38" t="s">
        <v>21</v>
      </c>
      <c r="E25" s="57">
        <v>1499</v>
      </c>
      <c r="F25" s="58">
        <v>5.66</v>
      </c>
      <c r="G25" s="53" t="s">
        <v>23</v>
      </c>
      <c r="H25" s="32" t="s">
        <v>24</v>
      </c>
    </row>
    <row r="26" spans="1:8" ht="15.75" thickBot="1">
      <c r="A26" s="1"/>
      <c r="B26" s="52">
        <v>43861</v>
      </c>
      <c r="C26" s="33">
        <v>0.632962962962963</v>
      </c>
      <c r="D26" s="38" t="s">
        <v>21</v>
      </c>
      <c r="E26" s="61">
        <v>3000</v>
      </c>
      <c r="F26" s="62">
        <v>5.64</v>
      </c>
      <c r="G26" s="53" t="s">
        <v>23</v>
      </c>
      <c r="H26" s="32" t="s">
        <v>24</v>
      </c>
    </row>
    <row r="27" spans="1:8" ht="15.75" thickBot="1">
      <c r="A27" s="1"/>
      <c r="B27" s="34">
        <v>43861</v>
      </c>
      <c r="C27" s="31">
        <v>0.6827777777777778</v>
      </c>
      <c r="D27" s="35" t="s">
        <v>21</v>
      </c>
      <c r="E27" s="57">
        <v>425</v>
      </c>
      <c r="F27" s="58">
        <v>5.6</v>
      </c>
      <c r="G27" s="53" t="s">
        <v>23</v>
      </c>
      <c r="H27" s="32" t="s">
        <v>24</v>
      </c>
    </row>
    <row r="28" spans="1:8" ht="15.75" thickBot="1">
      <c r="A28" s="1"/>
      <c r="B28" s="52">
        <v>43861</v>
      </c>
      <c r="C28" s="31">
        <v>0.6838888888888889</v>
      </c>
      <c r="D28" s="38" t="s">
        <v>21</v>
      </c>
      <c r="E28" s="57">
        <v>810</v>
      </c>
      <c r="F28" s="58">
        <v>5.61</v>
      </c>
      <c r="G28" s="53" t="s">
        <v>23</v>
      </c>
      <c r="H28" s="32" t="s">
        <v>24</v>
      </c>
    </row>
    <row r="29" spans="1:8" ht="15.75" thickBot="1">
      <c r="A29" s="1"/>
      <c r="B29" s="34">
        <v>43861</v>
      </c>
      <c r="C29" s="31">
        <v>0.6848842592592592</v>
      </c>
      <c r="D29" s="38" t="s">
        <v>21</v>
      </c>
      <c r="E29" s="57">
        <v>1600</v>
      </c>
      <c r="F29" s="58">
        <v>5.61</v>
      </c>
      <c r="G29" s="53" t="s">
        <v>23</v>
      </c>
      <c r="H29" s="32" t="s">
        <v>24</v>
      </c>
    </row>
    <row r="30" spans="2:8" ht="15.75" thickBot="1">
      <c r="B30" s="52">
        <v>43861</v>
      </c>
      <c r="C30" s="31">
        <v>0.6854629629629629</v>
      </c>
      <c r="D30" s="35" t="s">
        <v>21</v>
      </c>
      <c r="E30" s="57">
        <v>376</v>
      </c>
      <c r="F30" s="58">
        <v>5.61</v>
      </c>
      <c r="G30" s="53" t="s">
        <v>23</v>
      </c>
      <c r="H30" s="32" t="s">
        <v>24</v>
      </c>
    </row>
    <row r="31" spans="2:8" ht="15.75" thickBot="1">
      <c r="B31" s="34">
        <v>43861</v>
      </c>
      <c r="C31" s="31">
        <v>0.6862499999999999</v>
      </c>
      <c r="D31" s="38" t="s">
        <v>21</v>
      </c>
      <c r="E31" s="57">
        <v>673</v>
      </c>
      <c r="F31" s="58">
        <v>5.61</v>
      </c>
      <c r="G31" s="53" t="s">
        <v>23</v>
      </c>
      <c r="H31" s="32" t="s">
        <v>24</v>
      </c>
    </row>
    <row r="32" spans="2:8" ht="15.75" thickBot="1">
      <c r="B32" s="52">
        <v>43861</v>
      </c>
      <c r="C32" s="31">
        <v>0.6869328703703704</v>
      </c>
      <c r="D32" s="38" t="s">
        <v>21</v>
      </c>
      <c r="E32" s="57">
        <v>23</v>
      </c>
      <c r="F32" s="58">
        <v>5.61</v>
      </c>
      <c r="G32" s="53" t="s">
        <v>23</v>
      </c>
      <c r="H32" s="32" t="s">
        <v>24</v>
      </c>
    </row>
    <row r="33" spans="2:8" ht="15.75" thickBot="1">
      <c r="B33" s="34">
        <v>43861</v>
      </c>
      <c r="C33" s="31">
        <v>0.6872453703703704</v>
      </c>
      <c r="D33" s="35" t="s">
        <v>21</v>
      </c>
      <c r="E33" s="57">
        <v>3</v>
      </c>
      <c r="F33" s="58">
        <v>5.61</v>
      </c>
      <c r="G33" s="53" t="s">
        <v>23</v>
      </c>
      <c r="H33" s="32" t="s">
        <v>24</v>
      </c>
    </row>
    <row r="34" spans="2:8" ht="15.75" thickBot="1">
      <c r="B34" s="52">
        <v>43861</v>
      </c>
      <c r="C34" s="31">
        <v>0.6873263888888889</v>
      </c>
      <c r="D34" s="38" t="s">
        <v>21</v>
      </c>
      <c r="E34" s="57">
        <v>1083</v>
      </c>
      <c r="F34" s="58">
        <v>5.61</v>
      </c>
      <c r="G34" s="53" t="s">
        <v>23</v>
      </c>
      <c r="H34" s="32" t="s">
        <v>24</v>
      </c>
    </row>
    <row r="35" spans="2:8" ht="15.75" thickBot="1">
      <c r="B35" s="34">
        <v>43861</v>
      </c>
      <c r="C35" s="31">
        <v>0.6873263888888889</v>
      </c>
      <c r="D35" s="38" t="s">
        <v>21</v>
      </c>
      <c r="E35" s="57">
        <v>323</v>
      </c>
      <c r="F35" s="58">
        <v>5.61</v>
      </c>
      <c r="G35" s="53" t="s">
        <v>23</v>
      </c>
      <c r="H35" s="32" t="s">
        <v>24</v>
      </c>
    </row>
    <row r="36" spans="2:8" ht="15.75" thickBot="1">
      <c r="B36" s="52">
        <v>43861</v>
      </c>
      <c r="C36" s="31">
        <v>0.6873263888888889</v>
      </c>
      <c r="D36" s="35" t="s">
        <v>21</v>
      </c>
      <c r="E36" s="57">
        <v>139</v>
      </c>
      <c r="F36" s="58">
        <v>5.61</v>
      </c>
      <c r="G36" s="53" t="s">
        <v>23</v>
      </c>
      <c r="H36" s="32" t="s">
        <v>24</v>
      </c>
    </row>
    <row r="37" spans="2:8" ht="15.75" thickBot="1">
      <c r="B37" s="34">
        <v>43861</v>
      </c>
      <c r="C37" s="31">
        <v>0.6873263888888889</v>
      </c>
      <c r="D37" s="38" t="s">
        <v>21</v>
      </c>
      <c r="E37" s="57">
        <v>21</v>
      </c>
      <c r="F37" s="58">
        <v>5.61</v>
      </c>
      <c r="G37" s="53" t="s">
        <v>23</v>
      </c>
      <c r="H37" s="32" t="s">
        <v>24</v>
      </c>
    </row>
    <row r="38" spans="2:8" ht="15">
      <c r="B38" s="64">
        <v>43861</v>
      </c>
      <c r="C38" s="31">
        <v>0.6873842592592593</v>
      </c>
      <c r="D38" s="35" t="s">
        <v>21</v>
      </c>
      <c r="E38" s="57">
        <v>116</v>
      </c>
      <c r="F38" s="58">
        <v>5.61</v>
      </c>
      <c r="G38" s="36" t="s">
        <v>23</v>
      </c>
      <c r="H38" s="16" t="s">
        <v>24</v>
      </c>
    </row>
    <row r="42" ht="15.75" thickBot="1"/>
    <row r="43" spans="1:8" ht="15.75" thickBot="1">
      <c r="A43" s="10" t="s">
        <v>40</v>
      </c>
      <c r="B43" s="34">
        <v>43861</v>
      </c>
      <c r="C43" s="13"/>
      <c r="D43" s="13" t="s">
        <v>25</v>
      </c>
      <c r="E43" s="15">
        <f>SUM(E2:E42)</f>
        <v>22592</v>
      </c>
      <c r="F43" s="30">
        <v>5.6496</v>
      </c>
      <c r="G43" s="14" t="s">
        <v>19</v>
      </c>
      <c r="H43" s="14" t="s">
        <v>20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Landesbank Baden-Württemberg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Sichler, Ernst</dc:creator>
  <cp:keywords/>
  <dc:description/>
  <cp:lastModifiedBy>Herzog, Andreas</cp:lastModifiedBy>
  <dcterms:created xsi:type="dcterms:W3CDTF">2018-01-24T12:41:00Z</dcterms:created>
  <dcterms:modified xsi:type="dcterms:W3CDTF">2020-02-03T11:44:17Z</dcterms:modified>
  <cp:category/>
  <cp:version/>
  <cp:contentType/>
  <cp:contentStatus/>
</cp:coreProperties>
</file>